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'CPT'!$A$1:$O$38</definedName>
    <definedName name="_xlnm.Print_Area" localSheetId="7">'DC1'!$A$1:$O$38</definedName>
    <definedName name="_xlnm.Print_Area" localSheetId="13">'DC2'!$A$1:$O$38</definedName>
    <definedName name="_xlnm.Print_Area" localSheetId="18">'DC3'!$A$1:$O$38</definedName>
    <definedName name="_xlnm.Print_Area" localSheetId="26">'DC4'!$A$1:$O$38</definedName>
    <definedName name="_xlnm.Print_Area" localSheetId="30">'DC5'!$A$1:$O$38</definedName>
    <definedName name="_xlnm.Print_Area" localSheetId="0">'Summary'!$A$1:$O$38</definedName>
    <definedName name="_xlnm.Print_Area" localSheetId="2">'WC011'!$A$1:$O$38</definedName>
    <definedName name="_xlnm.Print_Area" localSheetId="3">'WC012'!$A$1:$O$38</definedName>
    <definedName name="_xlnm.Print_Area" localSheetId="4">'WC013'!$A$1:$O$38</definedName>
    <definedName name="_xlnm.Print_Area" localSheetId="5">'WC014'!$A$1:$O$38</definedName>
    <definedName name="_xlnm.Print_Area" localSheetId="6">'WC015'!$A$1:$O$38</definedName>
    <definedName name="_xlnm.Print_Area" localSheetId="8">'WC022'!$A$1:$O$38</definedName>
    <definedName name="_xlnm.Print_Area" localSheetId="9">'WC023'!$A$1:$O$38</definedName>
    <definedName name="_xlnm.Print_Area" localSheetId="10">'WC024'!$A$1:$O$38</definedName>
    <definedName name="_xlnm.Print_Area" localSheetId="11">'WC025'!$A$1:$O$38</definedName>
    <definedName name="_xlnm.Print_Area" localSheetId="12">'WC026'!$A$1:$O$38</definedName>
    <definedName name="_xlnm.Print_Area" localSheetId="14">'WC031'!$A$1:$O$38</definedName>
    <definedName name="_xlnm.Print_Area" localSheetId="15">'WC032'!$A$1:$O$38</definedName>
    <definedName name="_xlnm.Print_Area" localSheetId="16">'WC033'!$A$1:$O$38</definedName>
    <definedName name="_xlnm.Print_Area" localSheetId="17">'WC034'!$A$1:$O$38</definedName>
    <definedName name="_xlnm.Print_Area" localSheetId="19">'WC041'!$A$1:$O$38</definedName>
    <definedName name="_xlnm.Print_Area" localSheetId="20">'WC042'!$A$1:$O$38</definedName>
    <definedName name="_xlnm.Print_Area" localSheetId="21">'WC043'!$A$1:$O$38</definedName>
    <definedName name="_xlnm.Print_Area" localSheetId="22">'WC044'!$A$1:$O$38</definedName>
    <definedName name="_xlnm.Print_Area" localSheetId="23">'WC045'!$A$1:$O$38</definedName>
    <definedName name="_xlnm.Print_Area" localSheetId="24">'WC047'!$A$1:$O$38</definedName>
    <definedName name="_xlnm.Print_Area" localSheetId="25">'WC048'!$A$1:$O$38</definedName>
    <definedName name="_xlnm.Print_Area" localSheetId="27">'WC051'!$A$1:$O$38</definedName>
    <definedName name="_xlnm.Print_Area" localSheetId="28">'WC052'!$A$1:$O$38</definedName>
    <definedName name="_xlnm.Print_Area" localSheetId="29">'WC053'!$A$1:$O$38</definedName>
  </definedNames>
  <calcPr fullCalcOnLoad="1"/>
</workbook>
</file>

<file path=xl/sharedStrings.xml><?xml version="1.0" encoding="utf-8"?>
<sst xmlns="http://schemas.openxmlformats.org/spreadsheetml/2006/main" count="2976" uniqueCount="78">
  <si>
    <t/>
  </si>
  <si>
    <t/>
  </si>
  <si>
    <t>Western Cape: Cape Town (CPT)</t>
  </si>
  <si>
    <t>STATEMENT OF CAPITAL AND OPERATING EXPENDITURE FOR 2021/22</t>
  </si>
  <si>
    <t>Changes to baseline</t>
  </si>
  <si>
    <t>2021/22</t>
  </si>
  <si>
    <t>2022/23</t>
  </si>
  <si>
    <t>2023/24</t>
  </si>
  <si>
    <t>% change to baseline</t>
  </si>
  <si>
    <t>% share of total change to baseline</t>
  </si>
  <si>
    <t>R thousands</t>
  </si>
  <si>
    <t>2020/21 Medium term estimates (1)</t>
  </si>
  <si>
    <t>2021/22 Draft Medium term estimates (2)</t>
  </si>
  <si>
    <t>2020/21 Medium term estimates (3)</t>
  </si>
  <si>
    <t>2021/22 Draft Medium term estimates (4)</t>
  </si>
  <si>
    <t>2021/22 Draft Medium term estimates (5)</t>
  </si>
  <si>
    <t xml:space="preserve"> 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</si>
  <si>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</si>
  <si>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</si>
  <si>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</si>
  <si>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</si>
  <si>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</si>
  <si>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</si>
  <si>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</si>
  <si>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</si>
  <si>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</si>
  <si>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</si>
  <si>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</si>
  <si>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</si>
  <si>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</si>
  <si>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</si>
  <si>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</si>
  <si>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</si>
  <si>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</si>
  <si>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</si>
  <si>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</si>
  <si>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</si>
  <si>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</si>
  <si>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</si>
  <si>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</si>
  <si>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</si>
  <si>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2020/21, projection for 2021/22</t>
  </si>
  <si>
    <t>(2) Adopted   budget informed by MSCOA 2021/22</t>
  </si>
  <si>
    <t>(3) Adopted budget informed by MSCOA 2020/21, projection for 2022/23</t>
  </si>
  <si>
    <t>(4) Adopted budget informed by MSCOA 2021/22, projection for 2022/23</t>
  </si>
  <si>
    <t>(5) Adopted budget informed by MSCOA 2021/22, projection for 2023/24</t>
  </si>
  <si>
    <t>Western Cape: Matzikama (WC011)</t>
  </si>
  <si>
    <t>Western Cape: Cederberg (WC012)</t>
  </si>
  <si>
    <t>Western Cape: Bergrivier (WC013)</t>
  </si>
  <si>
    <t>Western Cape: Saldanha Bay (WC014)</t>
  </si>
  <si>
    <t>Western Cape: Swartland (WC015)</t>
  </si>
  <si>
    <t>Western Cape: West Coast (DC1)</t>
  </si>
  <si>
    <t>Western Cape: Witzenberg (WC022)</t>
  </si>
  <si>
    <t>Western Cape: Drakenstein (WC023)</t>
  </si>
  <si>
    <t>Western Cape: Stellenbosch (WC024)</t>
  </si>
  <si>
    <t>Western Cape: Breede Valley (WC025)</t>
  </si>
  <si>
    <t>Western Cape: Langeberg (WC026)</t>
  </si>
  <si>
    <t>Western Cape: Cape Winelands DM (DC2)</t>
  </si>
  <si>
    <t>Western Cape: Theewaterskloof (WC031)</t>
  </si>
  <si>
    <t>Western Cape: Overstrand (WC032)</t>
  </si>
  <si>
    <t>Western Cape: Cape Agulhas (WC033)</t>
  </si>
  <si>
    <t>Western Cape: Swellendam (WC034)</t>
  </si>
  <si>
    <t>Western Cape: Overberg (DC3)</t>
  </si>
  <si>
    <t>Western Cape: Kannaland (WC041)</t>
  </si>
  <si>
    <t>Western Cape: Hessequa (WC042)</t>
  </si>
  <si>
    <t>Western Cape: Mossel Bay (WC043)</t>
  </si>
  <si>
    <t>Western Cape: George (WC044)</t>
  </si>
  <si>
    <t>Western Cape: Oudtshoorn (WC045)</t>
  </si>
  <si>
    <t>Western Cape: Bitou (WC047)</t>
  </si>
  <si>
    <t>Western Cape: Knysna (WC048)</t>
  </si>
  <si>
    <t>Western Cape: Garden Route (DC4)</t>
  </si>
  <si>
    <t>Western Cape: Laingsburg (WC051)</t>
  </si>
  <si>
    <t>Western Cape: Prince Albert (WC052)</t>
  </si>
  <si>
    <t>Western Cape: Beaufort West (WC053)</t>
  </si>
  <si>
    <t>Western Cape: Central Karoo (DC5)</t>
  </si>
  <si>
    <t>2020/21 Medium term estimates</t>
  </si>
  <si>
    <t>2021/22 Draft Medium term estimates</t>
  </si>
  <si>
    <t>CONSOLIDATION FOR WESTERN CAPE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</si>
</sst>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"/>
    <numFmt numFmtId="165" formatCode="_ * #,##0_ ;_ * \-#,##0_ ;_ * &quot;-&quot;_ ;_ @_ "/>
    <numFmt numFmtId="166" formatCode="0.0%;_(* &quot;–&quot;_)"/>
    <numFmt numFmtId="167" formatCode="0.0\%;\(0.0\%\);_(* &quot;–&quot;_)"/>
    <numFmt numFmtId="168" formatCode="0.0\%;\(0.0\%\);_(* &quot;–&quot;_)\%"/>
    <numFmt numFmtId="169" formatCode="_(* #,##0,_);_(* \(#,##0,\);_(* &quot;- &quot;?_);_(@_)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thin"/>
    </border>
    <border>
      <left/>
      <right style="hair"/>
      <top style="hair"/>
      <bottom style="medium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7" fillId="32" borderId="7" applyNumberFormat="0" applyFont="0" applyAlignment="0" applyProtection="0"/>
    <xf numFmtId="0" fontId="46" fillId="27" borderId="8" applyNumberFormat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Continuous" vertical="top" wrapText="1"/>
      <protection/>
    </xf>
    <xf numFmtId="0" fontId="7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Fill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7" fillId="0" borderId="15" xfId="0" applyFont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Continuous" vertical="top" wrapText="1"/>
      <protection/>
    </xf>
    <xf numFmtId="0" fontId="9" fillId="0" borderId="14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7" fillId="0" borderId="18" xfId="0" applyFont="1" applyBorder="1" applyAlignment="1" applyProtection="1">
      <alignment horizontal="centerContinuous" vertical="top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6" fontId="11" fillId="0" borderId="19" xfId="0" applyNumberFormat="1" applyFont="1" applyBorder="1" applyAlignment="1" applyProtection="1">
      <alignment horizontal="center" vertical="center" wrapText="1"/>
      <protection/>
    </xf>
    <xf numFmtId="166" fontId="11" fillId="0" borderId="20" xfId="0" applyNumberFormat="1" applyFont="1" applyBorder="1" applyAlignment="1" applyProtection="1">
      <alignment horizontal="center" vertical="center" wrapText="1"/>
      <protection/>
    </xf>
    <xf numFmtId="166" fontId="11" fillId="0" borderId="21" xfId="0" applyNumberFormat="1" applyFont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4" fontId="5" fillId="0" borderId="0" xfId="0" applyNumberFormat="1" applyFont="1" applyAlignment="1">
      <alignment horizontal="right" wrapText="1"/>
    </xf>
    <xf numFmtId="165" fontId="6" fillId="0" borderId="23" xfId="0" applyNumberFormat="1" applyFont="1" applyBorder="1" applyAlignment="1" applyProtection="1">
      <alignment horizontal="left" vertical="center" indent="1"/>
      <protection/>
    </xf>
    <xf numFmtId="167" fontId="12" fillId="0" borderId="24" xfId="57" applyNumberFormat="1" applyFont="1" applyFill="1" applyBorder="1" applyAlignment="1" applyProtection="1">
      <alignment horizontal="center" vertical="center"/>
      <protection/>
    </xf>
    <xf numFmtId="167" fontId="12" fillId="0" borderId="10" xfId="0" applyNumberFormat="1" applyFont="1" applyBorder="1" applyAlignment="1" applyProtection="1">
      <alignment/>
      <protection/>
    </xf>
    <xf numFmtId="167" fontId="12" fillId="0" borderId="22" xfId="0" applyNumberFormat="1" applyFont="1" applyBorder="1" applyAlignment="1" applyProtection="1">
      <alignment/>
      <protection/>
    </xf>
    <xf numFmtId="164" fontId="13" fillId="0" borderId="0" xfId="0" applyNumberFormat="1" applyFont="1" applyAlignment="1">
      <alignment horizontal="right" wrapText="1"/>
    </xf>
    <xf numFmtId="49" fontId="7" fillId="0" borderId="25" xfId="0" applyNumberFormat="1" applyFont="1" applyBorder="1" applyAlignment="1" applyProtection="1">
      <alignment vertical="center"/>
      <protection/>
    </xf>
    <xf numFmtId="167" fontId="10" fillId="0" borderId="26" xfId="57" applyNumberFormat="1" applyFont="1" applyFill="1" applyBorder="1" applyAlignment="1" applyProtection="1">
      <alignment horizontal="center" vertical="center"/>
      <protection/>
    </xf>
    <xf numFmtId="167" fontId="10" fillId="0" borderId="27" xfId="0" applyNumberFormat="1" applyFont="1" applyBorder="1" applyAlignment="1" applyProtection="1">
      <alignment/>
      <protection/>
    </xf>
    <xf numFmtId="167" fontId="10" fillId="0" borderId="28" xfId="0" applyNumberFormat="1" applyFont="1" applyBorder="1" applyAlignment="1" applyProtection="1">
      <alignment/>
      <protection/>
    </xf>
    <xf numFmtId="164" fontId="3" fillId="0" borderId="0" xfId="0" applyNumberFormat="1" applyFont="1" applyAlignment="1">
      <alignment horizontal="right" wrapText="1"/>
    </xf>
    <xf numFmtId="168" fontId="12" fillId="0" borderId="24" xfId="57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167" fontId="12" fillId="0" borderId="24" xfId="0" applyNumberFormat="1" applyFont="1" applyFill="1" applyBorder="1" applyAlignment="1" applyProtection="1">
      <alignment horizontal="center" vertical="center"/>
      <protection/>
    </xf>
    <xf numFmtId="167" fontId="10" fillId="0" borderId="19" xfId="57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vertical="center"/>
      <protection/>
    </xf>
    <xf numFmtId="165" fontId="10" fillId="0" borderId="29" xfId="0" applyNumberFormat="1" applyFont="1" applyBorder="1" applyAlignment="1" applyProtection="1">
      <alignment horizontal="left" vertical="center" wrapText="1"/>
      <protection/>
    </xf>
    <xf numFmtId="0" fontId="12" fillId="0" borderId="12" xfId="57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Border="1" applyAlignment="1" applyProtection="1">
      <alignment/>
      <protection/>
    </xf>
    <xf numFmtId="0" fontId="12" fillId="0" borderId="31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12" fillId="0" borderId="32" xfId="57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4" xfId="0" applyNumberFormat="1" applyFont="1" applyBorder="1" applyAlignment="1" applyProtection="1">
      <alignment/>
      <protection/>
    </xf>
    <xf numFmtId="0" fontId="14" fillId="0" borderId="24" xfId="0" applyNumberFormat="1" applyFont="1" applyBorder="1" applyAlignment="1" applyProtection="1">
      <alignment horizontal="center" vertical="center" wrapText="1"/>
      <protection/>
    </xf>
    <xf numFmtId="0" fontId="14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49" fontId="7" fillId="0" borderId="35" xfId="0" applyNumberFormat="1" applyFont="1" applyBorder="1" applyAlignment="1" applyProtection="1">
      <alignment vertical="center"/>
      <protection/>
    </xf>
    <xf numFmtId="167" fontId="10" fillId="0" borderId="36" xfId="57" applyNumberFormat="1" applyFont="1" applyFill="1" applyBorder="1" applyAlignment="1" applyProtection="1">
      <alignment horizontal="center" vertical="center"/>
      <protection/>
    </xf>
    <xf numFmtId="167" fontId="10" fillId="0" borderId="37" xfId="0" applyNumberFormat="1" applyFont="1" applyBorder="1" applyAlignment="1" applyProtection="1">
      <alignment/>
      <protection/>
    </xf>
    <xf numFmtId="167" fontId="10" fillId="0" borderId="38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 horizontal="right" vertical="center"/>
      <protection/>
    </xf>
    <xf numFmtId="169" fontId="6" fillId="0" borderId="0" xfId="0" applyNumberFormat="1" applyFont="1" applyFill="1" applyBorder="1" applyAlignment="1" applyProtection="1">
      <alignment horizontal="right" vertical="center"/>
      <protection/>
    </xf>
    <xf numFmtId="169" fontId="6" fillId="0" borderId="23" xfId="0" applyNumberFormat="1" applyFont="1" applyFill="1" applyBorder="1" applyAlignment="1" applyProtection="1">
      <alignment horizontal="right" vertical="center"/>
      <protection/>
    </xf>
    <xf numFmtId="169" fontId="7" fillId="0" borderId="26" xfId="0" applyNumberFormat="1" applyFont="1" applyFill="1" applyBorder="1" applyAlignment="1" applyProtection="1">
      <alignment horizontal="right" vertical="center"/>
      <protection/>
    </xf>
    <xf numFmtId="169" fontId="7" fillId="0" borderId="25" xfId="0" applyNumberFormat="1" applyFont="1" applyFill="1" applyBorder="1" applyAlignment="1" applyProtection="1">
      <alignment horizontal="right" vertical="center"/>
      <protection/>
    </xf>
    <xf numFmtId="169" fontId="7" fillId="0" borderId="39" xfId="0" applyNumberFormat="1" applyFont="1" applyFill="1" applyBorder="1" applyAlignment="1" applyProtection="1">
      <alignment horizontal="right" vertical="center"/>
      <protection/>
    </xf>
    <xf numFmtId="169" fontId="7" fillId="0" borderId="24" xfId="0" applyNumberFormat="1" applyFont="1" applyFill="1" applyBorder="1" applyAlignment="1" applyProtection="1">
      <alignment horizontal="right" vertical="center"/>
      <protection/>
    </xf>
    <xf numFmtId="169" fontId="7" fillId="0" borderId="0" xfId="0" applyNumberFormat="1" applyFont="1" applyFill="1" applyBorder="1" applyAlignment="1" applyProtection="1">
      <alignment horizontal="right" vertical="center"/>
      <protection/>
    </xf>
    <xf numFmtId="169" fontId="7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24" xfId="0" applyNumberFormat="1" applyFont="1" applyFill="1" applyBorder="1" applyAlignment="1" applyProtection="1">
      <alignment horizontal="right" vertical="center"/>
      <protection/>
    </xf>
    <xf numFmtId="169" fontId="10" fillId="0" borderId="0" xfId="0" applyNumberFormat="1" applyFont="1" applyFill="1" applyBorder="1" applyAlignment="1" applyProtection="1">
      <alignment horizontal="right" vertical="center"/>
      <protection/>
    </xf>
    <xf numFmtId="169" fontId="10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12" xfId="0" applyNumberFormat="1" applyFont="1" applyFill="1" applyBorder="1" applyAlignment="1" applyProtection="1">
      <alignment horizontal="right" vertical="center"/>
      <protection/>
    </xf>
    <xf numFmtId="169" fontId="10" fillId="0" borderId="11" xfId="0" applyNumberFormat="1" applyFont="1" applyFill="1" applyBorder="1" applyAlignment="1" applyProtection="1">
      <alignment horizontal="right" vertical="center"/>
      <protection/>
    </xf>
    <xf numFmtId="169" fontId="10" fillId="0" borderId="29" xfId="0" applyNumberFormat="1" applyFont="1" applyFill="1" applyBorder="1" applyAlignment="1" applyProtection="1">
      <alignment horizontal="right" vertical="center"/>
      <protection/>
    </xf>
    <xf numFmtId="169" fontId="11" fillId="0" borderId="12" xfId="0" applyNumberFormat="1" applyFont="1" applyBorder="1" applyAlignment="1" applyProtection="1">
      <alignment horizontal="center" vertical="center" wrapText="1"/>
      <protection/>
    </xf>
    <xf numFmtId="169" fontId="11" fillId="0" borderId="11" xfId="0" applyNumberFormat="1" applyFont="1" applyBorder="1" applyAlignment="1" applyProtection="1">
      <alignment horizontal="center" vertical="center" wrapText="1"/>
      <protection/>
    </xf>
    <xf numFmtId="169" fontId="11" fillId="0" borderId="29" xfId="0" applyNumberFormat="1" applyFont="1" applyBorder="1" applyAlignment="1" applyProtection="1">
      <alignment horizontal="center" vertical="center" wrapText="1"/>
      <protection/>
    </xf>
    <xf numFmtId="169" fontId="7" fillId="0" borderId="36" xfId="0" applyNumberFormat="1" applyFont="1" applyFill="1" applyBorder="1" applyAlignment="1" applyProtection="1">
      <alignment horizontal="right" vertical="center"/>
      <protection/>
    </xf>
    <xf numFmtId="169" fontId="7" fillId="0" borderId="35" xfId="0" applyNumberFormat="1" applyFont="1" applyFill="1" applyBorder="1" applyAlignment="1" applyProtection="1">
      <alignment horizontal="right" vertical="center"/>
      <protection/>
    </xf>
    <xf numFmtId="169" fontId="7" fillId="0" borderId="40" xfId="0" applyNumberFormat="1" applyFont="1" applyFill="1" applyBorder="1" applyAlignment="1" applyProtection="1">
      <alignment horizontal="right" vertical="center"/>
      <protection/>
    </xf>
    <xf numFmtId="169" fontId="12" fillId="0" borderId="24" xfId="57" applyNumberFormat="1" applyFont="1" applyFill="1" applyBorder="1" applyAlignment="1" applyProtection="1">
      <alignment horizontal="center" vertical="center"/>
      <protection/>
    </xf>
    <xf numFmtId="169" fontId="12" fillId="0" borderId="10" xfId="0" applyNumberFormat="1" applyFont="1" applyBorder="1" applyAlignment="1" applyProtection="1">
      <alignment/>
      <protection/>
    </xf>
    <xf numFmtId="169" fontId="10" fillId="0" borderId="26" xfId="57" applyNumberFormat="1" applyFont="1" applyFill="1" applyBorder="1" applyAlignment="1" applyProtection="1">
      <alignment horizontal="center" vertical="center"/>
      <protection/>
    </xf>
    <xf numFmtId="169" fontId="10" fillId="0" borderId="27" xfId="0" applyNumberFormat="1" applyFont="1" applyBorder="1" applyAlignment="1" applyProtection="1">
      <alignment/>
      <protection/>
    </xf>
    <xf numFmtId="169" fontId="12" fillId="0" borderId="24" xfId="0" applyNumberFormat="1" applyFont="1" applyFill="1" applyBorder="1" applyAlignment="1" applyProtection="1">
      <alignment horizontal="center" vertical="center"/>
      <protection/>
    </xf>
    <xf numFmtId="169" fontId="10" fillId="0" borderId="19" xfId="57" applyNumberFormat="1" applyFont="1" applyFill="1" applyBorder="1" applyAlignment="1" applyProtection="1">
      <alignment horizontal="center" vertical="center"/>
      <protection/>
    </xf>
    <xf numFmtId="169" fontId="12" fillId="0" borderId="12" xfId="57" applyNumberFormat="1" applyFont="1" applyFill="1" applyBorder="1" applyAlignment="1" applyProtection="1">
      <alignment horizontal="center" vertical="center"/>
      <protection/>
    </xf>
    <xf numFmtId="169" fontId="12" fillId="0" borderId="30" xfId="0" applyNumberFormat="1" applyFont="1" applyBorder="1" applyAlignment="1" applyProtection="1">
      <alignment/>
      <protection/>
    </xf>
    <xf numFmtId="169" fontId="12" fillId="0" borderId="32" xfId="57" applyNumberFormat="1" applyFont="1" applyFill="1" applyBorder="1" applyAlignment="1" applyProtection="1">
      <alignment horizontal="center" vertical="center"/>
      <protection/>
    </xf>
    <xf numFmtId="169" fontId="12" fillId="0" borderId="33" xfId="0" applyNumberFormat="1" applyFont="1" applyBorder="1" applyAlignment="1" applyProtection="1">
      <alignment/>
      <protection/>
    </xf>
    <xf numFmtId="169" fontId="14" fillId="0" borderId="24" xfId="0" applyNumberFormat="1" applyFont="1" applyBorder="1" applyAlignment="1" applyProtection="1">
      <alignment horizontal="center" vertical="center" wrapText="1"/>
      <protection/>
    </xf>
    <xf numFmtId="169" fontId="14" fillId="0" borderId="12" xfId="0" applyNumberFormat="1" applyFont="1" applyBorder="1" applyAlignment="1" applyProtection="1">
      <alignment horizontal="center" vertical="center" wrapText="1"/>
      <protection/>
    </xf>
    <xf numFmtId="169" fontId="10" fillId="0" borderId="36" xfId="57" applyNumberFormat="1" applyFont="1" applyFill="1" applyBorder="1" applyAlignment="1" applyProtection="1">
      <alignment horizontal="center" vertical="center"/>
      <protection/>
    </xf>
    <xf numFmtId="169" fontId="10" fillId="0" borderId="3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1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165" fontId="7" fillId="0" borderId="41" xfId="0" applyNumberFormat="1" applyFont="1" applyFill="1" applyBorder="1" applyAlignment="1" applyProtection="1" quotePrefix="1">
      <alignment horizontal="center" vertical="top"/>
      <protection/>
    </xf>
    <xf numFmtId="165" fontId="7" fillId="0" borderId="42" xfId="0" applyNumberFormat="1" applyFont="1" applyFill="1" applyBorder="1" applyAlignment="1" applyProtection="1" quotePrefix="1">
      <alignment horizontal="center" vertical="top"/>
      <protection/>
    </xf>
    <xf numFmtId="165" fontId="7" fillId="0" borderId="43" xfId="0" applyNumberFormat="1" applyFont="1" applyFill="1" applyBorder="1" applyAlignment="1" applyProtection="1" quotePrefix="1">
      <alignment horizontal="center" vertical="top"/>
      <protection/>
    </xf>
    <xf numFmtId="17" fontId="7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29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/>
      <protection/>
    </xf>
    <xf numFmtId="0" fontId="7" fillId="0" borderId="31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B3" sqref="B3:P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75</v>
      </c>
      <c r="D6" s="9" t="s">
        <v>76</v>
      </c>
      <c r="E6" s="10" t="s">
        <v>4</v>
      </c>
      <c r="F6" s="11" t="s">
        <v>75</v>
      </c>
      <c r="G6" s="12" t="s">
        <v>76</v>
      </c>
      <c r="H6" s="13" t="s">
        <v>4</v>
      </c>
      <c r="I6" s="14" t="s">
        <v>76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14952708924</v>
      </c>
      <c r="D8" s="63">
        <v>14447797482</v>
      </c>
      <c r="E8" s="64">
        <f>$D8-$C8</f>
        <v>-504911442</v>
      </c>
      <c r="F8" s="62">
        <v>16244038729</v>
      </c>
      <c r="G8" s="63">
        <v>15199335003</v>
      </c>
      <c r="H8" s="64">
        <f>$G8-$F8</f>
        <v>-1044703726</v>
      </c>
      <c r="I8" s="64">
        <v>15952147683</v>
      </c>
      <c r="J8" s="29">
        <f>IF(($C8=0),0,(($E8/$C8)*100))</f>
        <v>-3.3767222017515945</v>
      </c>
      <c r="K8" s="30">
        <f>IF(($F8=0),0,(($H8/$F8)*100))</f>
        <v>-6.431305314083753</v>
      </c>
      <c r="L8" s="83">
        <v>995819631</v>
      </c>
      <c r="M8" s="84">
        <v>968179378</v>
      </c>
      <c r="N8" s="31">
        <f>IF(($L8=0),0,(($E8/$L8)*100))</f>
        <v>-50.703101875283274</v>
      </c>
      <c r="O8" s="30">
        <f>IF(($M8=0),0,(($H8/$M8)*100))</f>
        <v>-107.9039431885111</v>
      </c>
      <c r="P8" s="5"/>
      <c r="Q8" s="32"/>
    </row>
    <row r="9" spans="1:17" ht="12.75">
      <c r="A9" s="2" t="s">
        <v>16</v>
      </c>
      <c r="B9" s="28" t="s">
        <v>19</v>
      </c>
      <c r="C9" s="62">
        <v>34275770063</v>
      </c>
      <c r="D9" s="63">
        <v>34616841001</v>
      </c>
      <c r="E9" s="64">
        <f>$D9-$C9</f>
        <v>341070938</v>
      </c>
      <c r="F9" s="62">
        <v>37007790922</v>
      </c>
      <c r="G9" s="63">
        <v>38010177783</v>
      </c>
      <c r="H9" s="64">
        <f>$G9-$F9</f>
        <v>1002386861</v>
      </c>
      <c r="I9" s="64">
        <v>41736255002</v>
      </c>
      <c r="J9" s="29">
        <f>IF(($C9=0),0,(($E9/$C9)*100))</f>
        <v>0.9950788483325111</v>
      </c>
      <c r="K9" s="30">
        <f>IF(($F9=0),0,(($H9/$F9)*100))</f>
        <v>2.7085833442820055</v>
      </c>
      <c r="L9" s="83">
        <v>995819631</v>
      </c>
      <c r="M9" s="84">
        <v>968179378</v>
      </c>
      <c r="N9" s="31">
        <f>IF(($L9=0),0,(($E9/$L9)*100))</f>
        <v>34.25027257772547</v>
      </c>
      <c r="O9" s="30">
        <f>IF(($M9=0),0,(($H9/$M9)*100))</f>
        <v>103.5331761631469</v>
      </c>
      <c r="P9" s="5"/>
      <c r="Q9" s="32"/>
    </row>
    <row r="10" spans="1:17" ht="12.75">
      <c r="A10" s="2" t="s">
        <v>16</v>
      </c>
      <c r="B10" s="28" t="s">
        <v>20</v>
      </c>
      <c r="C10" s="62">
        <v>19915202249</v>
      </c>
      <c r="D10" s="63">
        <v>21074862384</v>
      </c>
      <c r="E10" s="64">
        <f aca="true" t="shared" si="0" ref="E10:E33">$D10-$C10</f>
        <v>1159660135</v>
      </c>
      <c r="F10" s="62">
        <v>20948497138</v>
      </c>
      <c r="G10" s="63">
        <v>21958993381</v>
      </c>
      <c r="H10" s="64">
        <f aca="true" t="shared" si="1" ref="H10:H33">$G10-$F10</f>
        <v>1010496243</v>
      </c>
      <c r="I10" s="64">
        <v>21629113512</v>
      </c>
      <c r="J10" s="29">
        <f aca="true" t="shared" si="2" ref="J10:J33">IF(($C10=0),0,(($E10/$C10)*100))</f>
        <v>5.822989495666457</v>
      </c>
      <c r="K10" s="30">
        <f aca="true" t="shared" si="3" ref="K10:K33">IF(($F10=0),0,(($H10/$F10)*100))</f>
        <v>4.823717120819075</v>
      </c>
      <c r="L10" s="83">
        <v>995819631</v>
      </c>
      <c r="M10" s="84">
        <v>968179378</v>
      </c>
      <c r="N10" s="31">
        <f aca="true" t="shared" si="4" ref="N10:N33">IF(($L10=0),0,(($E10/$L10)*100))</f>
        <v>116.4528292975578</v>
      </c>
      <c r="O10" s="30">
        <f aca="true" t="shared" si="5" ref="O10:O33">IF(($M10=0),0,(($H10/$M10)*100))</f>
        <v>104.37076702536419</v>
      </c>
      <c r="P10" s="5"/>
      <c r="Q10" s="32"/>
    </row>
    <row r="11" spans="1:17" ht="16.5">
      <c r="A11" s="6" t="s">
        <v>16</v>
      </c>
      <c r="B11" s="33" t="s">
        <v>21</v>
      </c>
      <c r="C11" s="65">
        <v>69143681236</v>
      </c>
      <c r="D11" s="66">
        <v>70139500867</v>
      </c>
      <c r="E11" s="67">
        <f t="shared" si="0"/>
        <v>995819631</v>
      </c>
      <c r="F11" s="65">
        <v>74200326789</v>
      </c>
      <c r="G11" s="66">
        <v>75168506167</v>
      </c>
      <c r="H11" s="67">
        <f t="shared" si="1"/>
        <v>968179378</v>
      </c>
      <c r="I11" s="67">
        <v>79317516197</v>
      </c>
      <c r="J11" s="34">
        <f t="shared" si="2"/>
        <v>1.4402178379844803</v>
      </c>
      <c r="K11" s="35">
        <f t="shared" si="3"/>
        <v>1.3048182129347845</v>
      </c>
      <c r="L11" s="85">
        <v>995819631</v>
      </c>
      <c r="M11" s="86">
        <v>968179378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24296302625</v>
      </c>
      <c r="D13" s="63">
        <v>23178806876</v>
      </c>
      <c r="E13" s="64">
        <f t="shared" si="0"/>
        <v>-1117495749</v>
      </c>
      <c r="F13" s="62">
        <v>26163254012</v>
      </c>
      <c r="G13" s="63">
        <v>24107508087</v>
      </c>
      <c r="H13" s="64">
        <f t="shared" si="1"/>
        <v>-2055745925</v>
      </c>
      <c r="I13" s="64">
        <v>24938172618</v>
      </c>
      <c r="J13" s="29">
        <f t="shared" si="2"/>
        <v>-4.599447768855736</v>
      </c>
      <c r="K13" s="30">
        <f t="shared" si="3"/>
        <v>-7.857378612221226</v>
      </c>
      <c r="L13" s="83">
        <v>1366010745</v>
      </c>
      <c r="M13" s="84">
        <v>769553257</v>
      </c>
      <c r="N13" s="31">
        <f t="shared" si="4"/>
        <v>-81.80724442251733</v>
      </c>
      <c r="O13" s="30">
        <f t="shared" si="5"/>
        <v>-267.1349781578534</v>
      </c>
      <c r="P13" s="5"/>
      <c r="Q13" s="32"/>
    </row>
    <row r="14" spans="1:17" ht="12.75">
      <c r="A14" s="2" t="s">
        <v>16</v>
      </c>
      <c r="B14" s="28" t="s">
        <v>24</v>
      </c>
      <c r="C14" s="62">
        <v>3568796562</v>
      </c>
      <c r="D14" s="63">
        <v>4054242539</v>
      </c>
      <c r="E14" s="64">
        <f t="shared" si="0"/>
        <v>485445977</v>
      </c>
      <c r="F14" s="62">
        <v>3715987184</v>
      </c>
      <c r="G14" s="63">
        <v>4160121996</v>
      </c>
      <c r="H14" s="64">
        <f t="shared" si="1"/>
        <v>444134812</v>
      </c>
      <c r="I14" s="64">
        <v>4095216955</v>
      </c>
      <c r="J14" s="29">
        <f t="shared" si="2"/>
        <v>13.602511899079778</v>
      </c>
      <c r="K14" s="30">
        <f t="shared" si="3"/>
        <v>11.952000639623304</v>
      </c>
      <c r="L14" s="83">
        <v>1366010745</v>
      </c>
      <c r="M14" s="84">
        <v>769553257</v>
      </c>
      <c r="N14" s="31">
        <f t="shared" si="4"/>
        <v>35.537493301342955</v>
      </c>
      <c r="O14" s="30">
        <f t="shared" si="5"/>
        <v>57.7133301639707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1366010745</v>
      </c>
      <c r="M15" s="84">
        <v>769553257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16138115417</v>
      </c>
      <c r="D16" s="63">
        <v>17263153906</v>
      </c>
      <c r="E16" s="64">
        <f t="shared" si="0"/>
        <v>1125038489</v>
      </c>
      <c r="F16" s="62">
        <v>17437865231</v>
      </c>
      <c r="G16" s="63">
        <v>19378235995</v>
      </c>
      <c r="H16" s="64">
        <f t="shared" si="1"/>
        <v>1940370764</v>
      </c>
      <c r="I16" s="64">
        <v>21751210134</v>
      </c>
      <c r="J16" s="29">
        <f t="shared" si="2"/>
        <v>6.971312696245045</v>
      </c>
      <c r="K16" s="30">
        <f t="shared" si="3"/>
        <v>11.12734121003828</v>
      </c>
      <c r="L16" s="83">
        <v>1366010745</v>
      </c>
      <c r="M16" s="84">
        <v>769553257</v>
      </c>
      <c r="N16" s="31">
        <f t="shared" si="4"/>
        <v>82.35941723869821</v>
      </c>
      <c r="O16" s="30">
        <f t="shared" si="5"/>
        <v>252.1424925890477</v>
      </c>
      <c r="P16" s="5"/>
      <c r="Q16" s="32"/>
    </row>
    <row r="17" spans="1:17" ht="12.75">
      <c r="A17" s="2" t="s">
        <v>16</v>
      </c>
      <c r="B17" s="28" t="s">
        <v>26</v>
      </c>
      <c r="C17" s="62">
        <v>26123436907</v>
      </c>
      <c r="D17" s="63">
        <v>26996458935</v>
      </c>
      <c r="E17" s="64">
        <f t="shared" si="0"/>
        <v>873022028</v>
      </c>
      <c r="F17" s="62">
        <v>27500202505</v>
      </c>
      <c r="G17" s="63">
        <v>27940996111</v>
      </c>
      <c r="H17" s="64">
        <f t="shared" si="1"/>
        <v>440793606</v>
      </c>
      <c r="I17" s="64">
        <v>28900481086</v>
      </c>
      <c r="J17" s="41">
        <f t="shared" si="2"/>
        <v>3.3419110628818762</v>
      </c>
      <c r="K17" s="30">
        <f t="shared" si="3"/>
        <v>1.602874036727025</v>
      </c>
      <c r="L17" s="87">
        <v>1366010745</v>
      </c>
      <c r="M17" s="84">
        <v>769553257</v>
      </c>
      <c r="N17" s="31">
        <f t="shared" si="4"/>
        <v>63.91033388247615</v>
      </c>
      <c r="O17" s="30">
        <f t="shared" si="5"/>
        <v>57.279155404835095</v>
      </c>
      <c r="P17" s="5"/>
      <c r="Q17" s="32"/>
    </row>
    <row r="18" spans="1:17" ht="16.5">
      <c r="A18" s="2" t="s">
        <v>16</v>
      </c>
      <c r="B18" s="33" t="s">
        <v>27</v>
      </c>
      <c r="C18" s="65">
        <v>70126651511</v>
      </c>
      <c r="D18" s="66">
        <v>71492662256</v>
      </c>
      <c r="E18" s="67">
        <f t="shared" si="0"/>
        <v>1366010745</v>
      </c>
      <c r="F18" s="65">
        <v>74817308932</v>
      </c>
      <c r="G18" s="66">
        <v>75586862189</v>
      </c>
      <c r="H18" s="67">
        <f t="shared" si="1"/>
        <v>769553257</v>
      </c>
      <c r="I18" s="67">
        <v>79685080793</v>
      </c>
      <c r="J18" s="42">
        <f t="shared" si="2"/>
        <v>1.9479195363915656</v>
      </c>
      <c r="K18" s="35">
        <f t="shared" si="3"/>
        <v>1.0285764991887534</v>
      </c>
      <c r="L18" s="88">
        <v>1366010745</v>
      </c>
      <c r="M18" s="86">
        <v>769553257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-982970275</v>
      </c>
      <c r="D19" s="72">
        <v>-1353161389</v>
      </c>
      <c r="E19" s="73">
        <f t="shared" si="0"/>
        <v>-370191114</v>
      </c>
      <c r="F19" s="74">
        <v>-616982143</v>
      </c>
      <c r="G19" s="75">
        <v>-418356022</v>
      </c>
      <c r="H19" s="76">
        <f t="shared" si="1"/>
        <v>198626121</v>
      </c>
      <c r="I19" s="76">
        <v>-367564596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5646693639</v>
      </c>
      <c r="D22" s="63">
        <v>3412478483</v>
      </c>
      <c r="E22" s="64">
        <f t="shared" si="0"/>
        <v>-2234215156</v>
      </c>
      <c r="F22" s="62">
        <v>5646969222</v>
      </c>
      <c r="G22" s="63">
        <v>5454826635</v>
      </c>
      <c r="H22" s="64">
        <f t="shared" si="1"/>
        <v>-192142587</v>
      </c>
      <c r="I22" s="64">
        <v>7660896154</v>
      </c>
      <c r="J22" s="29">
        <f t="shared" si="2"/>
        <v>-39.566785429422865</v>
      </c>
      <c r="K22" s="30">
        <f t="shared" si="3"/>
        <v>-3.4025789666328023</v>
      </c>
      <c r="L22" s="83">
        <v>-804811516</v>
      </c>
      <c r="M22" s="84">
        <v>-985700855</v>
      </c>
      <c r="N22" s="31">
        <f t="shared" si="4"/>
        <v>277.60725481467887</v>
      </c>
      <c r="O22" s="30">
        <f t="shared" si="5"/>
        <v>19.49299181646748</v>
      </c>
      <c r="P22" s="5"/>
      <c r="Q22" s="32"/>
    </row>
    <row r="23" spans="1:17" ht="12.75">
      <c r="A23" s="6" t="s">
        <v>16</v>
      </c>
      <c r="B23" s="28" t="s">
        <v>31</v>
      </c>
      <c r="C23" s="62">
        <v>2308849752</v>
      </c>
      <c r="D23" s="63">
        <v>3808988496</v>
      </c>
      <c r="E23" s="64">
        <f t="shared" si="0"/>
        <v>1500138744</v>
      </c>
      <c r="F23" s="62">
        <v>3061466282</v>
      </c>
      <c r="G23" s="63">
        <v>2652353019</v>
      </c>
      <c r="H23" s="64">
        <f t="shared" si="1"/>
        <v>-409113263</v>
      </c>
      <c r="I23" s="64">
        <v>2501359970</v>
      </c>
      <c r="J23" s="29">
        <f t="shared" si="2"/>
        <v>64.9734242213263</v>
      </c>
      <c r="K23" s="30">
        <f t="shared" si="3"/>
        <v>-13.363311084149318</v>
      </c>
      <c r="L23" s="83">
        <v>-804811516</v>
      </c>
      <c r="M23" s="84">
        <v>-985700855</v>
      </c>
      <c r="N23" s="31">
        <f t="shared" si="4"/>
        <v>-186.39628213272238</v>
      </c>
      <c r="O23" s="30">
        <f t="shared" si="5"/>
        <v>41.50480959053242</v>
      </c>
      <c r="P23" s="5"/>
      <c r="Q23" s="32"/>
    </row>
    <row r="24" spans="1:17" ht="12.75">
      <c r="A24" s="6" t="s">
        <v>16</v>
      </c>
      <c r="B24" s="28" t="s">
        <v>32</v>
      </c>
      <c r="C24" s="62">
        <v>4469116368</v>
      </c>
      <c r="D24" s="63">
        <v>4398381264</v>
      </c>
      <c r="E24" s="64">
        <f t="shared" si="0"/>
        <v>-70735104</v>
      </c>
      <c r="F24" s="62">
        <v>4499685366</v>
      </c>
      <c r="G24" s="63">
        <v>4115240361</v>
      </c>
      <c r="H24" s="64">
        <f t="shared" si="1"/>
        <v>-384445005</v>
      </c>
      <c r="I24" s="64">
        <v>3825097272</v>
      </c>
      <c r="J24" s="29">
        <f t="shared" si="2"/>
        <v>-1.5827536849673725</v>
      </c>
      <c r="K24" s="30">
        <f t="shared" si="3"/>
        <v>-8.543819705815405</v>
      </c>
      <c r="L24" s="83">
        <v>-804811516</v>
      </c>
      <c r="M24" s="84">
        <v>-985700855</v>
      </c>
      <c r="N24" s="31">
        <f t="shared" si="4"/>
        <v>8.789027318043496</v>
      </c>
      <c r="O24" s="30">
        <f t="shared" si="5"/>
        <v>39.0021985930001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-804811516</v>
      </c>
      <c r="M25" s="84">
        <v>-985700855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12424659759</v>
      </c>
      <c r="D26" s="66">
        <v>11619848243</v>
      </c>
      <c r="E26" s="67">
        <f t="shared" si="0"/>
        <v>-804811516</v>
      </c>
      <c r="F26" s="65">
        <v>13208120870</v>
      </c>
      <c r="G26" s="66">
        <v>12222420015</v>
      </c>
      <c r="H26" s="67">
        <f t="shared" si="1"/>
        <v>-985700855</v>
      </c>
      <c r="I26" s="67">
        <v>13987353396</v>
      </c>
      <c r="J26" s="42">
        <f t="shared" si="2"/>
        <v>-6.477533643663939</v>
      </c>
      <c r="K26" s="35">
        <f t="shared" si="3"/>
        <v>-7.462839450832494</v>
      </c>
      <c r="L26" s="88">
        <v>-804811516</v>
      </c>
      <c r="M26" s="86">
        <v>-985700855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1704474743</v>
      </c>
      <c r="D28" s="63">
        <v>1393121186</v>
      </c>
      <c r="E28" s="64">
        <f t="shared" si="0"/>
        <v>-311353557</v>
      </c>
      <c r="F28" s="62">
        <v>1786204159</v>
      </c>
      <c r="G28" s="63">
        <v>1580702879</v>
      </c>
      <c r="H28" s="64">
        <f t="shared" si="1"/>
        <v>-205501280</v>
      </c>
      <c r="I28" s="64">
        <v>1863062275</v>
      </c>
      <c r="J28" s="29">
        <f t="shared" si="2"/>
        <v>-18.26683312725391</v>
      </c>
      <c r="K28" s="30">
        <f t="shared" si="3"/>
        <v>-11.504915547562558</v>
      </c>
      <c r="L28" s="83">
        <v>-817473965</v>
      </c>
      <c r="M28" s="84">
        <v>-1001341041</v>
      </c>
      <c r="N28" s="31">
        <f t="shared" si="4"/>
        <v>38.08727498740587</v>
      </c>
      <c r="O28" s="30">
        <f t="shared" si="5"/>
        <v>20.522606343466553</v>
      </c>
      <c r="P28" s="5"/>
      <c r="Q28" s="32"/>
    </row>
    <row r="29" spans="1:17" ht="12.75">
      <c r="A29" s="6" t="s">
        <v>16</v>
      </c>
      <c r="B29" s="28" t="s">
        <v>36</v>
      </c>
      <c r="C29" s="62">
        <v>1400724627</v>
      </c>
      <c r="D29" s="63">
        <v>1354979817</v>
      </c>
      <c r="E29" s="64">
        <f t="shared" si="0"/>
        <v>-45744810</v>
      </c>
      <c r="F29" s="62">
        <v>1473582931</v>
      </c>
      <c r="G29" s="63">
        <v>1499005114</v>
      </c>
      <c r="H29" s="64">
        <f t="shared" si="1"/>
        <v>25422183</v>
      </c>
      <c r="I29" s="64">
        <v>1954533750</v>
      </c>
      <c r="J29" s="29">
        <f t="shared" si="2"/>
        <v>-3.2657960828441976</v>
      </c>
      <c r="K29" s="30">
        <f t="shared" si="3"/>
        <v>1.7251952682939973</v>
      </c>
      <c r="L29" s="83">
        <v>-817473965</v>
      </c>
      <c r="M29" s="84">
        <v>-1001341041</v>
      </c>
      <c r="N29" s="31">
        <f t="shared" si="4"/>
        <v>5.595873625161873</v>
      </c>
      <c r="O29" s="30">
        <f t="shared" si="5"/>
        <v>-2.5388136468082707</v>
      </c>
      <c r="P29" s="5"/>
      <c r="Q29" s="32"/>
    </row>
    <row r="30" spans="1:17" ht="12.75">
      <c r="A30" s="6" t="s">
        <v>16</v>
      </c>
      <c r="B30" s="28" t="s">
        <v>37</v>
      </c>
      <c r="C30" s="62">
        <v>183078481</v>
      </c>
      <c r="D30" s="63">
        <v>159619280</v>
      </c>
      <c r="E30" s="64">
        <f t="shared" si="0"/>
        <v>-23459201</v>
      </c>
      <c r="F30" s="62">
        <v>214490263</v>
      </c>
      <c r="G30" s="63">
        <v>189107936</v>
      </c>
      <c r="H30" s="64">
        <f t="shared" si="1"/>
        <v>-25382327</v>
      </c>
      <c r="I30" s="64">
        <v>146477117</v>
      </c>
      <c r="J30" s="29">
        <f t="shared" si="2"/>
        <v>-12.813740245091939</v>
      </c>
      <c r="K30" s="30">
        <f t="shared" si="3"/>
        <v>-11.833789862992521</v>
      </c>
      <c r="L30" s="83">
        <v>-817473965</v>
      </c>
      <c r="M30" s="84">
        <v>-1001341041</v>
      </c>
      <c r="N30" s="31">
        <f t="shared" si="4"/>
        <v>2.8697184258339044</v>
      </c>
      <c r="O30" s="30">
        <f t="shared" si="5"/>
        <v>2.5348333845032123</v>
      </c>
      <c r="P30" s="5"/>
      <c r="Q30" s="32"/>
    </row>
    <row r="31" spans="1:17" ht="12.75">
      <c r="A31" s="6" t="s">
        <v>16</v>
      </c>
      <c r="B31" s="28" t="s">
        <v>38</v>
      </c>
      <c r="C31" s="62">
        <v>3122863947</v>
      </c>
      <c r="D31" s="63">
        <v>3253193510</v>
      </c>
      <c r="E31" s="64">
        <f t="shared" si="0"/>
        <v>130329563</v>
      </c>
      <c r="F31" s="62">
        <v>3233852665</v>
      </c>
      <c r="G31" s="63">
        <v>3168913944</v>
      </c>
      <c r="H31" s="64">
        <f t="shared" si="1"/>
        <v>-64938721</v>
      </c>
      <c r="I31" s="64">
        <v>2687368321</v>
      </c>
      <c r="J31" s="29">
        <f t="shared" si="2"/>
        <v>4.173398688252236</v>
      </c>
      <c r="K31" s="30">
        <f t="shared" si="3"/>
        <v>-2.008091515820496</v>
      </c>
      <c r="L31" s="83">
        <v>-817473965</v>
      </c>
      <c r="M31" s="84">
        <v>-1001341041</v>
      </c>
      <c r="N31" s="31">
        <f t="shared" si="4"/>
        <v>-15.942961926622337</v>
      </c>
      <c r="O31" s="30">
        <f t="shared" si="5"/>
        <v>6.485175214145647</v>
      </c>
      <c r="P31" s="5"/>
      <c r="Q31" s="32"/>
    </row>
    <row r="32" spans="1:17" ht="12.75">
      <c r="A32" s="6" t="s">
        <v>16</v>
      </c>
      <c r="B32" s="28" t="s">
        <v>39</v>
      </c>
      <c r="C32" s="62">
        <v>6026330410</v>
      </c>
      <c r="D32" s="63">
        <v>5459084450</v>
      </c>
      <c r="E32" s="64">
        <f t="shared" si="0"/>
        <v>-567245960</v>
      </c>
      <c r="F32" s="62">
        <v>6515681038</v>
      </c>
      <c r="G32" s="63">
        <v>5784740142</v>
      </c>
      <c r="H32" s="64">
        <f t="shared" si="1"/>
        <v>-730940896</v>
      </c>
      <c r="I32" s="64">
        <v>7485301494</v>
      </c>
      <c r="J32" s="29">
        <f t="shared" si="2"/>
        <v>-9.412792220265931</v>
      </c>
      <c r="K32" s="30">
        <f t="shared" si="3"/>
        <v>-11.21818105792919</v>
      </c>
      <c r="L32" s="83">
        <v>-817473965</v>
      </c>
      <c r="M32" s="84">
        <v>-1001341041</v>
      </c>
      <c r="N32" s="31">
        <f t="shared" si="4"/>
        <v>69.39009488822069</v>
      </c>
      <c r="O32" s="30">
        <f t="shared" si="5"/>
        <v>72.99619870469286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12437472208</v>
      </c>
      <c r="D33" s="81">
        <v>11619998243</v>
      </c>
      <c r="E33" s="82">
        <f t="shared" si="0"/>
        <v>-817473965</v>
      </c>
      <c r="F33" s="80">
        <v>13223811056</v>
      </c>
      <c r="G33" s="81">
        <v>12222470015</v>
      </c>
      <c r="H33" s="82">
        <f t="shared" si="1"/>
        <v>-1001341041</v>
      </c>
      <c r="I33" s="82">
        <v>14136742957</v>
      </c>
      <c r="J33" s="57">
        <f t="shared" si="2"/>
        <v>-6.5726696818199635</v>
      </c>
      <c r="K33" s="58">
        <f t="shared" si="3"/>
        <v>-7.5722576249731315</v>
      </c>
      <c r="L33" s="95">
        <v>-817473965</v>
      </c>
      <c r="M33" s="96">
        <v>-1001341041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356401957</v>
      </c>
      <c r="D8" s="63">
        <v>403840831</v>
      </c>
      <c r="E8" s="64">
        <f>$D8-$C8</f>
        <v>47438874</v>
      </c>
      <c r="F8" s="62">
        <v>383132104</v>
      </c>
      <c r="G8" s="63">
        <v>440022694</v>
      </c>
      <c r="H8" s="64">
        <f>$G8-$F8</f>
        <v>56890590</v>
      </c>
      <c r="I8" s="64">
        <v>474334478</v>
      </c>
      <c r="J8" s="29">
        <f>IF(($C8=0),0,(($E8/$C8)*100))</f>
        <v>13.310497618844444</v>
      </c>
      <c r="K8" s="30">
        <f>IF(($F8=0),0,(($H8/$F8)*100))</f>
        <v>14.84881830732723</v>
      </c>
      <c r="L8" s="83">
        <v>4105885</v>
      </c>
      <c r="M8" s="84">
        <v>-16145416</v>
      </c>
      <c r="N8" s="31">
        <f>IF(($L8=0),0,(($E8/$L8)*100))</f>
        <v>1155.3873038334</v>
      </c>
      <c r="O8" s="30">
        <f>IF(($M8=0),0,(($H8/$M8)*100))</f>
        <v>-352.3637297422377</v>
      </c>
      <c r="P8" s="5"/>
      <c r="Q8" s="32"/>
    </row>
    <row r="9" spans="1:17" ht="12.75">
      <c r="A9" s="2" t="s">
        <v>16</v>
      </c>
      <c r="B9" s="28" t="s">
        <v>19</v>
      </c>
      <c r="C9" s="62">
        <v>1807493913</v>
      </c>
      <c r="D9" s="63">
        <v>1840504940</v>
      </c>
      <c r="E9" s="64">
        <f>$D9-$C9</f>
        <v>33011027</v>
      </c>
      <c r="F9" s="62">
        <v>1948834045</v>
      </c>
      <c r="G9" s="63">
        <v>1959578227</v>
      </c>
      <c r="H9" s="64">
        <f>$G9-$F9</f>
        <v>10744182</v>
      </c>
      <c r="I9" s="64">
        <v>2100561423</v>
      </c>
      <c r="J9" s="29">
        <f>IF(($C9=0),0,(($E9/$C9)*100))</f>
        <v>1.826342360689322</v>
      </c>
      <c r="K9" s="30">
        <f>IF(($F9=0),0,(($H9/$F9)*100))</f>
        <v>0.5513133366879374</v>
      </c>
      <c r="L9" s="83">
        <v>4105885</v>
      </c>
      <c r="M9" s="84">
        <v>-16145416</v>
      </c>
      <c r="N9" s="31">
        <f>IF(($L9=0),0,(($E9/$L9)*100))</f>
        <v>803.9929759357606</v>
      </c>
      <c r="O9" s="30">
        <f>IF(($M9=0),0,(($H9/$M9)*100))</f>
        <v>-66.54633116916901</v>
      </c>
      <c r="P9" s="5"/>
      <c r="Q9" s="32"/>
    </row>
    <row r="10" spans="1:17" ht="12.75">
      <c r="A10" s="2" t="s">
        <v>16</v>
      </c>
      <c r="B10" s="28" t="s">
        <v>20</v>
      </c>
      <c r="C10" s="62">
        <v>440796120</v>
      </c>
      <c r="D10" s="63">
        <v>364452104</v>
      </c>
      <c r="E10" s="64">
        <f aca="true" t="shared" si="0" ref="E10:E33">$D10-$C10</f>
        <v>-76344016</v>
      </c>
      <c r="F10" s="62">
        <v>463066280</v>
      </c>
      <c r="G10" s="63">
        <v>379286092</v>
      </c>
      <c r="H10" s="64">
        <f aca="true" t="shared" si="1" ref="H10:H33">$G10-$F10</f>
        <v>-83780188</v>
      </c>
      <c r="I10" s="64">
        <v>348783676</v>
      </c>
      <c r="J10" s="29">
        <f aca="true" t="shared" si="2" ref="J10:J33">IF(($C10=0),0,(($E10/$C10)*100))</f>
        <v>-17.31957531749599</v>
      </c>
      <c r="K10" s="30">
        <f aca="true" t="shared" si="3" ref="K10:K33">IF(($F10=0),0,(($H10/$F10)*100))</f>
        <v>-18.09248300264921</v>
      </c>
      <c r="L10" s="83">
        <v>4105885</v>
      </c>
      <c r="M10" s="84">
        <v>-16145416</v>
      </c>
      <c r="N10" s="31">
        <f aca="true" t="shared" si="4" ref="N10:N33">IF(($L10=0),0,(($E10/$L10)*100))</f>
        <v>-1859.3802797691606</v>
      </c>
      <c r="O10" s="30">
        <f aca="true" t="shared" si="5" ref="O10:O33">IF(($M10=0),0,(($H10/$M10)*100))</f>
        <v>518.9100609114066</v>
      </c>
      <c r="P10" s="5"/>
      <c r="Q10" s="32"/>
    </row>
    <row r="11" spans="1:17" ht="16.5">
      <c r="A11" s="6" t="s">
        <v>16</v>
      </c>
      <c r="B11" s="33" t="s">
        <v>21</v>
      </c>
      <c r="C11" s="65">
        <v>2604691990</v>
      </c>
      <c r="D11" s="66">
        <v>2608797875</v>
      </c>
      <c r="E11" s="67">
        <f t="shared" si="0"/>
        <v>4105885</v>
      </c>
      <c r="F11" s="65">
        <v>2795032429</v>
      </c>
      <c r="G11" s="66">
        <v>2778887013</v>
      </c>
      <c r="H11" s="67">
        <f t="shared" si="1"/>
        <v>-16145416</v>
      </c>
      <c r="I11" s="67">
        <v>2923679577</v>
      </c>
      <c r="J11" s="34">
        <f t="shared" si="2"/>
        <v>0.15763418537636767</v>
      </c>
      <c r="K11" s="35">
        <f t="shared" si="3"/>
        <v>-0.5776468220004327</v>
      </c>
      <c r="L11" s="85">
        <v>4105885</v>
      </c>
      <c r="M11" s="86">
        <v>-16145416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741125075</v>
      </c>
      <c r="D13" s="63">
        <v>743376564</v>
      </c>
      <c r="E13" s="64">
        <f t="shared" si="0"/>
        <v>2251489</v>
      </c>
      <c r="F13" s="62">
        <v>802998468</v>
      </c>
      <c r="G13" s="63">
        <v>783287154</v>
      </c>
      <c r="H13" s="64">
        <f t="shared" si="1"/>
        <v>-19711314</v>
      </c>
      <c r="I13" s="64">
        <v>824656257</v>
      </c>
      <c r="J13" s="29">
        <f t="shared" si="2"/>
        <v>0.30379339141912043</v>
      </c>
      <c r="K13" s="30">
        <f t="shared" si="3"/>
        <v>-2.454713774123913</v>
      </c>
      <c r="L13" s="83">
        <v>6850390</v>
      </c>
      <c r="M13" s="84">
        <v>64394869</v>
      </c>
      <c r="N13" s="31">
        <f t="shared" si="4"/>
        <v>32.86658131872784</v>
      </c>
      <c r="O13" s="30">
        <f t="shared" si="5"/>
        <v>-30.61006925877899</v>
      </c>
      <c r="P13" s="5"/>
      <c r="Q13" s="32"/>
    </row>
    <row r="14" spans="1:17" ht="12.75">
      <c r="A14" s="2" t="s">
        <v>16</v>
      </c>
      <c r="B14" s="28" t="s">
        <v>24</v>
      </c>
      <c r="C14" s="62">
        <v>169854810</v>
      </c>
      <c r="D14" s="63">
        <v>125513910</v>
      </c>
      <c r="E14" s="64">
        <f t="shared" si="0"/>
        <v>-44340900</v>
      </c>
      <c r="F14" s="62">
        <v>176942427</v>
      </c>
      <c r="G14" s="63">
        <v>130330890</v>
      </c>
      <c r="H14" s="64">
        <f t="shared" si="1"/>
        <v>-46611537</v>
      </c>
      <c r="I14" s="64">
        <v>135640851</v>
      </c>
      <c r="J14" s="29">
        <f t="shared" si="2"/>
        <v>-26.105177710304467</v>
      </c>
      <c r="K14" s="30">
        <f t="shared" si="3"/>
        <v>-26.342770239045045</v>
      </c>
      <c r="L14" s="83">
        <v>6850390</v>
      </c>
      <c r="M14" s="84">
        <v>64394869</v>
      </c>
      <c r="N14" s="31">
        <f t="shared" si="4"/>
        <v>-647.2755565741512</v>
      </c>
      <c r="O14" s="30">
        <f t="shared" si="5"/>
        <v>-72.38393015443513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6850390</v>
      </c>
      <c r="M15" s="84">
        <v>64394869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893567710</v>
      </c>
      <c r="D16" s="63">
        <v>972889852</v>
      </c>
      <c r="E16" s="64">
        <f t="shared" si="0"/>
        <v>79322142</v>
      </c>
      <c r="F16" s="62">
        <v>955223882</v>
      </c>
      <c r="G16" s="63">
        <v>1059477049</v>
      </c>
      <c r="H16" s="64">
        <f t="shared" si="1"/>
        <v>104253167</v>
      </c>
      <c r="I16" s="64">
        <v>1153770506</v>
      </c>
      <c r="J16" s="29">
        <f t="shared" si="2"/>
        <v>8.87701526278294</v>
      </c>
      <c r="K16" s="30">
        <f t="shared" si="3"/>
        <v>10.914003404282557</v>
      </c>
      <c r="L16" s="83">
        <v>6850390</v>
      </c>
      <c r="M16" s="84">
        <v>64394869</v>
      </c>
      <c r="N16" s="31">
        <f t="shared" si="4"/>
        <v>1157.9215489921012</v>
      </c>
      <c r="O16" s="30">
        <f t="shared" si="5"/>
        <v>161.8966986329299</v>
      </c>
      <c r="P16" s="5"/>
      <c r="Q16" s="32"/>
    </row>
    <row r="17" spans="1:17" ht="12.75">
      <c r="A17" s="2" t="s">
        <v>16</v>
      </c>
      <c r="B17" s="28" t="s">
        <v>26</v>
      </c>
      <c r="C17" s="62">
        <v>849170376</v>
      </c>
      <c r="D17" s="63">
        <v>818788035</v>
      </c>
      <c r="E17" s="64">
        <f t="shared" si="0"/>
        <v>-30382341</v>
      </c>
      <c r="F17" s="62">
        <v>852574480</v>
      </c>
      <c r="G17" s="63">
        <v>879039033</v>
      </c>
      <c r="H17" s="64">
        <f t="shared" si="1"/>
        <v>26464553</v>
      </c>
      <c r="I17" s="64">
        <v>837727176</v>
      </c>
      <c r="J17" s="41">
        <f t="shared" si="2"/>
        <v>-3.5778851757777286</v>
      </c>
      <c r="K17" s="30">
        <f t="shared" si="3"/>
        <v>3.1040752005619496</v>
      </c>
      <c r="L17" s="87">
        <v>6850390</v>
      </c>
      <c r="M17" s="84">
        <v>64394869</v>
      </c>
      <c r="N17" s="31">
        <f t="shared" si="4"/>
        <v>-443.5125737366778</v>
      </c>
      <c r="O17" s="30">
        <f t="shared" si="5"/>
        <v>41.097300780284215</v>
      </c>
      <c r="P17" s="5"/>
      <c r="Q17" s="32"/>
    </row>
    <row r="18" spans="1:17" ht="16.5">
      <c r="A18" s="2" t="s">
        <v>16</v>
      </c>
      <c r="B18" s="33" t="s">
        <v>27</v>
      </c>
      <c r="C18" s="65">
        <v>2653717971</v>
      </c>
      <c r="D18" s="66">
        <v>2660568361</v>
      </c>
      <c r="E18" s="67">
        <f t="shared" si="0"/>
        <v>6850390</v>
      </c>
      <c r="F18" s="65">
        <v>2787739257</v>
      </c>
      <c r="G18" s="66">
        <v>2852134126</v>
      </c>
      <c r="H18" s="67">
        <f t="shared" si="1"/>
        <v>64394869</v>
      </c>
      <c r="I18" s="67">
        <v>2951794790</v>
      </c>
      <c r="J18" s="42">
        <f t="shared" si="2"/>
        <v>0.2581431061952137</v>
      </c>
      <c r="K18" s="35">
        <f t="shared" si="3"/>
        <v>2.309931563301869</v>
      </c>
      <c r="L18" s="88">
        <v>6850390</v>
      </c>
      <c r="M18" s="86">
        <v>64394869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-49025981</v>
      </c>
      <c r="D19" s="72">
        <v>-51770486</v>
      </c>
      <c r="E19" s="73">
        <f t="shared" si="0"/>
        <v>-2744505</v>
      </c>
      <c r="F19" s="74">
        <v>7293172</v>
      </c>
      <c r="G19" s="75">
        <v>-73247113</v>
      </c>
      <c r="H19" s="76">
        <f t="shared" si="1"/>
        <v>-80540285</v>
      </c>
      <c r="I19" s="76">
        <v>-28115213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13123569</v>
      </c>
      <c r="M22" s="84">
        <v>-21680046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50000000</v>
      </c>
      <c r="D23" s="63">
        <v>31720000</v>
      </c>
      <c r="E23" s="64">
        <f t="shared" si="0"/>
        <v>-18280000</v>
      </c>
      <c r="F23" s="62">
        <v>50000000</v>
      </c>
      <c r="G23" s="63">
        <v>34915000</v>
      </c>
      <c r="H23" s="64">
        <f t="shared" si="1"/>
        <v>-15085000</v>
      </c>
      <c r="I23" s="64">
        <v>41675000</v>
      </c>
      <c r="J23" s="29">
        <f t="shared" si="2"/>
        <v>-36.559999999999995</v>
      </c>
      <c r="K23" s="30">
        <f t="shared" si="3"/>
        <v>-30.17</v>
      </c>
      <c r="L23" s="83">
        <v>13123569</v>
      </c>
      <c r="M23" s="84">
        <v>-21680046</v>
      </c>
      <c r="N23" s="31">
        <f t="shared" si="4"/>
        <v>-139.29137721606065</v>
      </c>
      <c r="O23" s="30">
        <f t="shared" si="5"/>
        <v>69.58011066950688</v>
      </c>
      <c r="P23" s="5"/>
      <c r="Q23" s="32"/>
    </row>
    <row r="24" spans="1:17" ht="12.75">
      <c r="A24" s="6" t="s">
        <v>16</v>
      </c>
      <c r="B24" s="28" t="s">
        <v>32</v>
      </c>
      <c r="C24" s="62">
        <v>64979000</v>
      </c>
      <c r="D24" s="63">
        <v>96382569</v>
      </c>
      <c r="E24" s="64">
        <f t="shared" si="0"/>
        <v>31403569</v>
      </c>
      <c r="F24" s="62">
        <v>62702000</v>
      </c>
      <c r="G24" s="63">
        <v>56106954</v>
      </c>
      <c r="H24" s="64">
        <f t="shared" si="1"/>
        <v>-6595046</v>
      </c>
      <c r="I24" s="64">
        <v>53458043</v>
      </c>
      <c r="J24" s="29">
        <f t="shared" si="2"/>
        <v>48.32879699595254</v>
      </c>
      <c r="K24" s="30">
        <f t="shared" si="3"/>
        <v>-10.518079168128608</v>
      </c>
      <c r="L24" s="83">
        <v>13123569</v>
      </c>
      <c r="M24" s="84">
        <v>-21680046</v>
      </c>
      <c r="N24" s="31">
        <f t="shared" si="4"/>
        <v>239.29137721606065</v>
      </c>
      <c r="O24" s="30">
        <f t="shared" si="5"/>
        <v>30.419889330493117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13123569</v>
      </c>
      <c r="M25" s="84">
        <v>-21680046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114979000</v>
      </c>
      <c r="D26" s="66">
        <v>128102569</v>
      </c>
      <c r="E26" s="67">
        <f t="shared" si="0"/>
        <v>13123569</v>
      </c>
      <c r="F26" s="65">
        <v>112702000</v>
      </c>
      <c r="G26" s="66">
        <v>91021954</v>
      </c>
      <c r="H26" s="67">
        <f t="shared" si="1"/>
        <v>-21680046</v>
      </c>
      <c r="I26" s="67">
        <v>95133043</v>
      </c>
      <c r="J26" s="42">
        <f t="shared" si="2"/>
        <v>11.413883404795659</v>
      </c>
      <c r="K26" s="35">
        <f t="shared" si="3"/>
        <v>-19.236611595180207</v>
      </c>
      <c r="L26" s="88">
        <v>13123569</v>
      </c>
      <c r="M26" s="86">
        <v>-21680046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39709354</v>
      </c>
      <c r="D28" s="63">
        <v>10095000</v>
      </c>
      <c r="E28" s="64">
        <f t="shared" si="0"/>
        <v>-29614354</v>
      </c>
      <c r="F28" s="62">
        <v>15500000</v>
      </c>
      <c r="G28" s="63">
        <v>19628406</v>
      </c>
      <c r="H28" s="64">
        <f t="shared" si="1"/>
        <v>4128406</v>
      </c>
      <c r="I28" s="64">
        <v>11983768</v>
      </c>
      <c r="J28" s="29">
        <f t="shared" si="2"/>
        <v>-74.5777783239687</v>
      </c>
      <c r="K28" s="30">
        <f t="shared" si="3"/>
        <v>26.63487741935484</v>
      </c>
      <c r="L28" s="83">
        <v>13123569</v>
      </c>
      <c r="M28" s="84">
        <v>-21680046</v>
      </c>
      <c r="N28" s="31">
        <f t="shared" si="4"/>
        <v>-225.6577764783345</v>
      </c>
      <c r="O28" s="30">
        <f t="shared" si="5"/>
        <v>-19.042422695966604</v>
      </c>
      <c r="P28" s="5"/>
      <c r="Q28" s="32"/>
    </row>
    <row r="29" spans="1:17" ht="12.75">
      <c r="A29" s="6" t="s">
        <v>16</v>
      </c>
      <c r="B29" s="28" t="s">
        <v>36</v>
      </c>
      <c r="C29" s="62">
        <v>39583814</v>
      </c>
      <c r="D29" s="63">
        <v>21462577</v>
      </c>
      <c r="E29" s="64">
        <f t="shared" si="0"/>
        <v>-18121237</v>
      </c>
      <c r="F29" s="62">
        <v>33000000</v>
      </c>
      <c r="G29" s="63">
        <v>24021739</v>
      </c>
      <c r="H29" s="64">
        <f t="shared" si="1"/>
        <v>-8978261</v>
      </c>
      <c r="I29" s="64">
        <v>24021739</v>
      </c>
      <c r="J29" s="29">
        <f t="shared" si="2"/>
        <v>-45.77941125127559</v>
      </c>
      <c r="K29" s="30">
        <f t="shared" si="3"/>
        <v>-27.206851515151513</v>
      </c>
      <c r="L29" s="83">
        <v>13123569</v>
      </c>
      <c r="M29" s="84">
        <v>-21680046</v>
      </c>
      <c r="N29" s="31">
        <f t="shared" si="4"/>
        <v>-138.0816224610851</v>
      </c>
      <c r="O29" s="30">
        <f t="shared" si="5"/>
        <v>41.41255512096238</v>
      </c>
      <c r="P29" s="5"/>
      <c r="Q29" s="32"/>
    </row>
    <row r="30" spans="1:17" ht="12.75">
      <c r="A30" s="6" t="s">
        <v>16</v>
      </c>
      <c r="B30" s="28" t="s">
        <v>37</v>
      </c>
      <c r="C30" s="62">
        <v>1000000</v>
      </c>
      <c r="D30" s="63">
        <v>0</v>
      </c>
      <c r="E30" s="64">
        <f t="shared" si="0"/>
        <v>-1000000</v>
      </c>
      <c r="F30" s="62">
        <v>1000000</v>
      </c>
      <c r="G30" s="63">
        <v>0</v>
      </c>
      <c r="H30" s="64">
        <f t="shared" si="1"/>
        <v>-1000000</v>
      </c>
      <c r="I30" s="64">
        <v>0</v>
      </c>
      <c r="J30" s="29">
        <f t="shared" si="2"/>
        <v>-100</v>
      </c>
      <c r="K30" s="30">
        <f t="shared" si="3"/>
        <v>-100</v>
      </c>
      <c r="L30" s="83">
        <v>13123569</v>
      </c>
      <c r="M30" s="84">
        <v>-21680046</v>
      </c>
      <c r="N30" s="31">
        <f t="shared" si="4"/>
        <v>-7.619878403504413</v>
      </c>
      <c r="O30" s="30">
        <f t="shared" si="5"/>
        <v>4.612536338714411</v>
      </c>
      <c r="P30" s="5"/>
      <c r="Q30" s="32"/>
    </row>
    <row r="31" spans="1:17" ht="12.75">
      <c r="A31" s="6" t="s">
        <v>16</v>
      </c>
      <c r="B31" s="28" t="s">
        <v>38</v>
      </c>
      <c r="C31" s="62">
        <v>3100000</v>
      </c>
      <c r="D31" s="63">
        <v>27785752</v>
      </c>
      <c r="E31" s="64">
        <f t="shared" si="0"/>
        <v>24685752</v>
      </c>
      <c r="F31" s="62">
        <v>16552169</v>
      </c>
      <c r="G31" s="63">
        <v>9528406</v>
      </c>
      <c r="H31" s="64">
        <f t="shared" si="1"/>
        <v>-7023763</v>
      </c>
      <c r="I31" s="64">
        <v>14483768</v>
      </c>
      <c r="J31" s="29">
        <f t="shared" si="2"/>
        <v>796.3145806451613</v>
      </c>
      <c r="K31" s="30">
        <f t="shared" si="3"/>
        <v>-42.43409428697834</v>
      </c>
      <c r="L31" s="83">
        <v>13123569</v>
      </c>
      <c r="M31" s="84">
        <v>-21680046</v>
      </c>
      <c r="N31" s="31">
        <f t="shared" si="4"/>
        <v>188.10242853906587</v>
      </c>
      <c r="O31" s="30">
        <f t="shared" si="5"/>
        <v>32.39736207201774</v>
      </c>
      <c r="P31" s="5"/>
      <c r="Q31" s="32"/>
    </row>
    <row r="32" spans="1:17" ht="12.75">
      <c r="A32" s="6" t="s">
        <v>16</v>
      </c>
      <c r="B32" s="28" t="s">
        <v>39</v>
      </c>
      <c r="C32" s="62">
        <v>31585832</v>
      </c>
      <c r="D32" s="63">
        <v>68759240</v>
      </c>
      <c r="E32" s="64">
        <f t="shared" si="0"/>
        <v>37173408</v>
      </c>
      <c r="F32" s="62">
        <v>46649831</v>
      </c>
      <c r="G32" s="63">
        <v>37843403</v>
      </c>
      <c r="H32" s="64">
        <f t="shared" si="1"/>
        <v>-8806428</v>
      </c>
      <c r="I32" s="64">
        <v>44643768</v>
      </c>
      <c r="J32" s="29">
        <f t="shared" si="2"/>
        <v>117.69013398159022</v>
      </c>
      <c r="K32" s="30">
        <f t="shared" si="3"/>
        <v>-18.87772755275362</v>
      </c>
      <c r="L32" s="83">
        <v>13123569</v>
      </c>
      <c r="M32" s="84">
        <v>-21680046</v>
      </c>
      <c r="N32" s="31">
        <f t="shared" si="4"/>
        <v>283.2568488038582</v>
      </c>
      <c r="O32" s="30">
        <f t="shared" si="5"/>
        <v>40.61996916427207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114979000</v>
      </c>
      <c r="D33" s="81">
        <v>128102569</v>
      </c>
      <c r="E33" s="82">
        <f t="shared" si="0"/>
        <v>13123569</v>
      </c>
      <c r="F33" s="80">
        <v>112702000</v>
      </c>
      <c r="G33" s="81">
        <v>91021954</v>
      </c>
      <c r="H33" s="82">
        <f t="shared" si="1"/>
        <v>-21680046</v>
      </c>
      <c r="I33" s="82">
        <v>95133043</v>
      </c>
      <c r="J33" s="57">
        <f t="shared" si="2"/>
        <v>11.413883404795659</v>
      </c>
      <c r="K33" s="58">
        <f t="shared" si="3"/>
        <v>-19.236611595180207</v>
      </c>
      <c r="L33" s="95">
        <v>13123569</v>
      </c>
      <c r="M33" s="96">
        <v>-21680046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417735100</v>
      </c>
      <c r="D8" s="63">
        <v>423632548</v>
      </c>
      <c r="E8" s="64">
        <f>$D8-$C8</f>
        <v>5897448</v>
      </c>
      <c r="F8" s="62">
        <v>444888500</v>
      </c>
      <c r="G8" s="63">
        <v>449050499</v>
      </c>
      <c r="H8" s="64">
        <f>$G8-$F8</f>
        <v>4161999</v>
      </c>
      <c r="I8" s="64">
        <v>475993530</v>
      </c>
      <c r="J8" s="29">
        <f>IF(($C8=0),0,(($E8/$C8)*100))</f>
        <v>1.411767409537767</v>
      </c>
      <c r="K8" s="30">
        <f>IF(($F8=0),0,(($H8/$F8)*100))</f>
        <v>0.9355150784971965</v>
      </c>
      <c r="L8" s="83">
        <v>-5017632</v>
      </c>
      <c r="M8" s="84">
        <v>-50975280</v>
      </c>
      <c r="N8" s="31">
        <f>IF(($L8=0),0,(($E8/$L8)*100))</f>
        <v>-117.53448638720417</v>
      </c>
      <c r="O8" s="30">
        <f>IF(($M8=0),0,(($H8/$M8)*100))</f>
        <v>-8.164739850374534</v>
      </c>
      <c r="P8" s="5"/>
      <c r="Q8" s="32"/>
    </row>
    <row r="9" spans="1:17" ht="12.75">
      <c r="A9" s="2" t="s">
        <v>16</v>
      </c>
      <c r="B9" s="28" t="s">
        <v>19</v>
      </c>
      <c r="C9" s="62">
        <v>1159693100</v>
      </c>
      <c r="D9" s="63">
        <v>1156096672</v>
      </c>
      <c r="E9" s="64">
        <f>$D9-$C9</f>
        <v>-3596428</v>
      </c>
      <c r="F9" s="62">
        <v>1254248400</v>
      </c>
      <c r="G9" s="63">
        <v>1237779405</v>
      </c>
      <c r="H9" s="64">
        <f>$G9-$F9</f>
        <v>-16468995</v>
      </c>
      <c r="I9" s="64">
        <v>1317077744</v>
      </c>
      <c r="J9" s="29">
        <f>IF(($C9=0),0,(($E9/$C9)*100))</f>
        <v>-0.31011894440003135</v>
      </c>
      <c r="K9" s="30">
        <f>IF(($F9=0),0,(($H9/$F9)*100))</f>
        <v>-1.3130568872960093</v>
      </c>
      <c r="L9" s="83">
        <v>-5017632</v>
      </c>
      <c r="M9" s="84">
        <v>-50975280</v>
      </c>
      <c r="N9" s="31">
        <f>IF(($L9=0),0,(($E9/$L9)*100))</f>
        <v>71.67580245023947</v>
      </c>
      <c r="O9" s="30">
        <f>IF(($M9=0),0,(($H9/$M9)*100))</f>
        <v>32.30780684284618</v>
      </c>
      <c r="P9" s="5"/>
      <c r="Q9" s="32"/>
    </row>
    <row r="10" spans="1:17" ht="12.75">
      <c r="A10" s="2" t="s">
        <v>16</v>
      </c>
      <c r="B10" s="28" t="s">
        <v>20</v>
      </c>
      <c r="C10" s="62">
        <v>447640300</v>
      </c>
      <c r="D10" s="63">
        <v>440321648</v>
      </c>
      <c r="E10" s="64">
        <f aca="true" t="shared" si="0" ref="E10:E33">$D10-$C10</f>
        <v>-7318652</v>
      </c>
      <c r="F10" s="62">
        <v>473371800</v>
      </c>
      <c r="G10" s="63">
        <v>434703516</v>
      </c>
      <c r="H10" s="64">
        <f aca="true" t="shared" si="1" ref="H10:H33">$G10-$F10</f>
        <v>-38668284</v>
      </c>
      <c r="I10" s="64">
        <v>451017919</v>
      </c>
      <c r="J10" s="29">
        <f aca="true" t="shared" si="2" ref="J10:J33">IF(($C10=0),0,(($E10/$C10)*100))</f>
        <v>-1.6349403751181473</v>
      </c>
      <c r="K10" s="30">
        <f aca="true" t="shared" si="3" ref="K10:K33">IF(($F10=0),0,(($H10/$F10)*100))</f>
        <v>-8.168691924614013</v>
      </c>
      <c r="L10" s="83">
        <v>-5017632</v>
      </c>
      <c r="M10" s="84">
        <v>-50975280</v>
      </c>
      <c r="N10" s="31">
        <f aca="true" t="shared" si="4" ref="N10:N33">IF(($L10=0),0,(($E10/$L10)*100))</f>
        <v>145.8586839369647</v>
      </c>
      <c r="O10" s="30">
        <f aca="true" t="shared" si="5" ref="O10:O33">IF(($M10=0),0,(($H10/$M10)*100))</f>
        <v>75.85693300752835</v>
      </c>
      <c r="P10" s="5"/>
      <c r="Q10" s="32"/>
    </row>
    <row r="11" spans="1:17" ht="16.5">
      <c r="A11" s="6" t="s">
        <v>16</v>
      </c>
      <c r="B11" s="33" t="s">
        <v>21</v>
      </c>
      <c r="C11" s="65">
        <v>2025068500</v>
      </c>
      <c r="D11" s="66">
        <v>2020050868</v>
      </c>
      <c r="E11" s="67">
        <f t="shared" si="0"/>
        <v>-5017632</v>
      </c>
      <c r="F11" s="65">
        <v>2172508700</v>
      </c>
      <c r="G11" s="66">
        <v>2121533420</v>
      </c>
      <c r="H11" s="67">
        <f t="shared" si="1"/>
        <v>-50975280</v>
      </c>
      <c r="I11" s="67">
        <v>2244089193</v>
      </c>
      <c r="J11" s="34">
        <f t="shared" si="2"/>
        <v>-0.24777591474066185</v>
      </c>
      <c r="K11" s="35">
        <f t="shared" si="3"/>
        <v>-2.3463786359060377</v>
      </c>
      <c r="L11" s="85">
        <v>-5017632</v>
      </c>
      <c r="M11" s="86">
        <v>-50975280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623492810</v>
      </c>
      <c r="D13" s="63">
        <v>607458297</v>
      </c>
      <c r="E13" s="64">
        <f t="shared" si="0"/>
        <v>-16034513</v>
      </c>
      <c r="F13" s="62">
        <v>676723475</v>
      </c>
      <c r="G13" s="63">
        <v>621596977</v>
      </c>
      <c r="H13" s="64">
        <f t="shared" si="1"/>
        <v>-55126498</v>
      </c>
      <c r="I13" s="64">
        <v>643102408</v>
      </c>
      <c r="J13" s="29">
        <f t="shared" si="2"/>
        <v>-2.5717238022359874</v>
      </c>
      <c r="K13" s="30">
        <f t="shared" si="3"/>
        <v>-8.146089213175294</v>
      </c>
      <c r="L13" s="83">
        <v>15056882</v>
      </c>
      <c r="M13" s="84">
        <v>-58613805</v>
      </c>
      <c r="N13" s="31">
        <f t="shared" si="4"/>
        <v>-106.49291798926232</v>
      </c>
      <c r="O13" s="30">
        <f t="shared" si="5"/>
        <v>94.05036577987046</v>
      </c>
      <c r="P13" s="5"/>
      <c r="Q13" s="32"/>
    </row>
    <row r="14" spans="1:17" ht="12.75">
      <c r="A14" s="2" t="s">
        <v>16</v>
      </c>
      <c r="B14" s="28" t="s">
        <v>24</v>
      </c>
      <c r="C14" s="62">
        <v>76008214</v>
      </c>
      <c r="D14" s="63">
        <v>103900000</v>
      </c>
      <c r="E14" s="64">
        <f t="shared" si="0"/>
        <v>27891786</v>
      </c>
      <c r="F14" s="62">
        <v>78072053</v>
      </c>
      <c r="G14" s="63">
        <v>110134000</v>
      </c>
      <c r="H14" s="64">
        <f t="shared" si="1"/>
        <v>32061947</v>
      </c>
      <c r="I14" s="64">
        <v>116742040</v>
      </c>
      <c r="J14" s="29">
        <f t="shared" si="2"/>
        <v>36.69575238276221</v>
      </c>
      <c r="K14" s="30">
        <f t="shared" si="3"/>
        <v>41.0671242371454</v>
      </c>
      <c r="L14" s="83">
        <v>15056882</v>
      </c>
      <c r="M14" s="84">
        <v>-58613805</v>
      </c>
      <c r="N14" s="31">
        <f t="shared" si="4"/>
        <v>185.24277469930362</v>
      </c>
      <c r="O14" s="30">
        <f t="shared" si="5"/>
        <v>-54.70033382067586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15056882</v>
      </c>
      <c r="M15" s="84">
        <v>-58613805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487121545</v>
      </c>
      <c r="D16" s="63">
        <v>507699460</v>
      </c>
      <c r="E16" s="64">
        <f t="shared" si="0"/>
        <v>20577915</v>
      </c>
      <c r="F16" s="62">
        <v>521220053</v>
      </c>
      <c r="G16" s="63">
        <v>553392412</v>
      </c>
      <c r="H16" s="64">
        <f t="shared" si="1"/>
        <v>32172359</v>
      </c>
      <c r="I16" s="64">
        <v>603197729</v>
      </c>
      <c r="J16" s="29">
        <f t="shared" si="2"/>
        <v>4.224390239195846</v>
      </c>
      <c r="K16" s="30">
        <f t="shared" si="3"/>
        <v>6.172509828588655</v>
      </c>
      <c r="L16" s="83">
        <v>15056882</v>
      </c>
      <c r="M16" s="84">
        <v>-58613805</v>
      </c>
      <c r="N16" s="31">
        <f t="shared" si="4"/>
        <v>136.66783733843434</v>
      </c>
      <c r="O16" s="30">
        <f t="shared" si="5"/>
        <v>-54.88870582621278</v>
      </c>
      <c r="P16" s="5"/>
      <c r="Q16" s="32"/>
    </row>
    <row r="17" spans="1:17" ht="12.75">
      <c r="A17" s="2" t="s">
        <v>16</v>
      </c>
      <c r="B17" s="28" t="s">
        <v>26</v>
      </c>
      <c r="C17" s="62">
        <v>815810973</v>
      </c>
      <c r="D17" s="63">
        <v>798432667</v>
      </c>
      <c r="E17" s="64">
        <f t="shared" si="0"/>
        <v>-17378306</v>
      </c>
      <c r="F17" s="62">
        <v>865664764</v>
      </c>
      <c r="G17" s="63">
        <v>797943151</v>
      </c>
      <c r="H17" s="64">
        <f t="shared" si="1"/>
        <v>-67721613</v>
      </c>
      <c r="I17" s="64">
        <v>822947582</v>
      </c>
      <c r="J17" s="41">
        <f t="shared" si="2"/>
        <v>-2.130187822320453</v>
      </c>
      <c r="K17" s="30">
        <f t="shared" si="3"/>
        <v>-7.82307607012638</v>
      </c>
      <c r="L17" s="87">
        <v>15056882</v>
      </c>
      <c r="M17" s="84">
        <v>-58613805</v>
      </c>
      <c r="N17" s="31">
        <f t="shared" si="4"/>
        <v>-115.41769404847564</v>
      </c>
      <c r="O17" s="30">
        <f t="shared" si="5"/>
        <v>115.53867386701819</v>
      </c>
      <c r="P17" s="5"/>
      <c r="Q17" s="32"/>
    </row>
    <row r="18" spans="1:17" ht="16.5">
      <c r="A18" s="2" t="s">
        <v>16</v>
      </c>
      <c r="B18" s="33" t="s">
        <v>27</v>
      </c>
      <c r="C18" s="65">
        <v>2002433542</v>
      </c>
      <c r="D18" s="66">
        <v>2017490424</v>
      </c>
      <c r="E18" s="67">
        <f t="shared" si="0"/>
        <v>15056882</v>
      </c>
      <c r="F18" s="65">
        <v>2141680345</v>
      </c>
      <c r="G18" s="66">
        <v>2083066540</v>
      </c>
      <c r="H18" s="67">
        <f t="shared" si="1"/>
        <v>-58613805</v>
      </c>
      <c r="I18" s="67">
        <v>2185989759</v>
      </c>
      <c r="J18" s="42">
        <f t="shared" si="2"/>
        <v>0.7519291743865525</v>
      </c>
      <c r="K18" s="35">
        <f t="shared" si="3"/>
        <v>-2.736813882465733</v>
      </c>
      <c r="L18" s="88">
        <v>15056882</v>
      </c>
      <c r="M18" s="86">
        <v>-58613805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22634958</v>
      </c>
      <c r="D19" s="72">
        <v>2560444</v>
      </c>
      <c r="E19" s="73">
        <f t="shared" si="0"/>
        <v>-20074514</v>
      </c>
      <c r="F19" s="74">
        <v>30828355</v>
      </c>
      <c r="G19" s="75">
        <v>38466880</v>
      </c>
      <c r="H19" s="76">
        <f t="shared" si="1"/>
        <v>7638525</v>
      </c>
      <c r="I19" s="76">
        <v>58099434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103800000</v>
      </c>
      <c r="D22" s="63">
        <v>144000000</v>
      </c>
      <c r="E22" s="64">
        <f t="shared" si="0"/>
        <v>40200000</v>
      </c>
      <c r="F22" s="62">
        <v>169000000</v>
      </c>
      <c r="G22" s="63">
        <v>140000000</v>
      </c>
      <c r="H22" s="64">
        <f t="shared" si="1"/>
        <v>-29000000</v>
      </c>
      <c r="I22" s="64">
        <v>160000000</v>
      </c>
      <c r="J22" s="29">
        <f t="shared" si="2"/>
        <v>38.72832369942196</v>
      </c>
      <c r="K22" s="30">
        <f t="shared" si="3"/>
        <v>-17.159763313609467</v>
      </c>
      <c r="L22" s="83">
        <v>-30213709</v>
      </c>
      <c r="M22" s="84">
        <v>-73659124</v>
      </c>
      <c r="N22" s="31">
        <f t="shared" si="4"/>
        <v>-133.0521850197207</v>
      </c>
      <c r="O22" s="30">
        <f t="shared" si="5"/>
        <v>39.370546953558666</v>
      </c>
      <c r="P22" s="5"/>
      <c r="Q22" s="32"/>
    </row>
    <row r="23" spans="1:17" ht="12.75">
      <c r="A23" s="6" t="s">
        <v>16</v>
      </c>
      <c r="B23" s="28" t="s">
        <v>31</v>
      </c>
      <c r="C23" s="62">
        <v>230194824</v>
      </c>
      <c r="D23" s="63">
        <v>156500195</v>
      </c>
      <c r="E23" s="64">
        <f t="shared" si="0"/>
        <v>-73694629</v>
      </c>
      <c r="F23" s="62">
        <v>186717392</v>
      </c>
      <c r="G23" s="63">
        <v>147572908</v>
      </c>
      <c r="H23" s="64">
        <f t="shared" si="1"/>
        <v>-39144484</v>
      </c>
      <c r="I23" s="64">
        <v>155649763</v>
      </c>
      <c r="J23" s="29">
        <f t="shared" si="2"/>
        <v>-32.01402521544099</v>
      </c>
      <c r="K23" s="30">
        <f t="shared" si="3"/>
        <v>-20.96456231565188</v>
      </c>
      <c r="L23" s="83">
        <v>-30213709</v>
      </c>
      <c r="M23" s="84">
        <v>-73659124</v>
      </c>
      <c r="N23" s="31">
        <f t="shared" si="4"/>
        <v>243.91122917083763</v>
      </c>
      <c r="O23" s="30">
        <f t="shared" si="5"/>
        <v>53.142749837752625</v>
      </c>
      <c r="P23" s="5"/>
      <c r="Q23" s="32"/>
    </row>
    <row r="24" spans="1:17" ht="12.75">
      <c r="A24" s="6" t="s">
        <v>16</v>
      </c>
      <c r="B24" s="28" t="s">
        <v>32</v>
      </c>
      <c r="C24" s="62">
        <v>102272800</v>
      </c>
      <c r="D24" s="63">
        <v>105553720</v>
      </c>
      <c r="E24" s="64">
        <f t="shared" si="0"/>
        <v>3280920</v>
      </c>
      <c r="F24" s="62">
        <v>102402000</v>
      </c>
      <c r="G24" s="63">
        <v>96887360</v>
      </c>
      <c r="H24" s="64">
        <f t="shared" si="1"/>
        <v>-5514640</v>
      </c>
      <c r="I24" s="64">
        <v>65844880</v>
      </c>
      <c r="J24" s="29">
        <f t="shared" si="2"/>
        <v>3.208008385416259</v>
      </c>
      <c r="K24" s="30">
        <f t="shared" si="3"/>
        <v>-5.385285443643679</v>
      </c>
      <c r="L24" s="83">
        <v>-30213709</v>
      </c>
      <c r="M24" s="84">
        <v>-73659124</v>
      </c>
      <c r="N24" s="31">
        <f t="shared" si="4"/>
        <v>-10.859044151116965</v>
      </c>
      <c r="O24" s="30">
        <f t="shared" si="5"/>
        <v>7.486703208688716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-30213709</v>
      </c>
      <c r="M25" s="84">
        <v>-73659124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436267624</v>
      </c>
      <c r="D26" s="66">
        <v>406053915</v>
      </c>
      <c r="E26" s="67">
        <f t="shared" si="0"/>
        <v>-30213709</v>
      </c>
      <c r="F26" s="65">
        <v>458119392</v>
      </c>
      <c r="G26" s="66">
        <v>384460268</v>
      </c>
      <c r="H26" s="67">
        <f t="shared" si="1"/>
        <v>-73659124</v>
      </c>
      <c r="I26" s="67">
        <v>381494643</v>
      </c>
      <c r="J26" s="42">
        <f t="shared" si="2"/>
        <v>-6.925498785121858</v>
      </c>
      <c r="K26" s="35">
        <f t="shared" si="3"/>
        <v>-16.078586780277572</v>
      </c>
      <c r="L26" s="88">
        <v>-30213709</v>
      </c>
      <c r="M26" s="86">
        <v>-73659124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95347502</v>
      </c>
      <c r="D28" s="63">
        <v>81750000</v>
      </c>
      <c r="E28" s="64">
        <f t="shared" si="0"/>
        <v>-13597502</v>
      </c>
      <c r="F28" s="62">
        <v>125918000</v>
      </c>
      <c r="G28" s="63">
        <v>74500000</v>
      </c>
      <c r="H28" s="64">
        <f t="shared" si="1"/>
        <v>-51418000</v>
      </c>
      <c r="I28" s="64">
        <v>99668000</v>
      </c>
      <c r="J28" s="29">
        <f t="shared" si="2"/>
        <v>-14.260994483106648</v>
      </c>
      <c r="K28" s="30">
        <f t="shared" si="3"/>
        <v>-40.834511348655475</v>
      </c>
      <c r="L28" s="83">
        <v>-30213709</v>
      </c>
      <c r="M28" s="84">
        <v>-73659124</v>
      </c>
      <c r="N28" s="31">
        <f t="shared" si="4"/>
        <v>45.00441173905527</v>
      </c>
      <c r="O28" s="30">
        <f t="shared" si="5"/>
        <v>69.80533735372688</v>
      </c>
      <c r="P28" s="5"/>
      <c r="Q28" s="32"/>
    </row>
    <row r="29" spans="1:17" ht="12.75">
      <c r="A29" s="6" t="s">
        <v>16</v>
      </c>
      <c r="B29" s="28" t="s">
        <v>36</v>
      </c>
      <c r="C29" s="62">
        <v>64650562</v>
      </c>
      <c r="D29" s="63">
        <v>73113553</v>
      </c>
      <c r="E29" s="64">
        <f t="shared" si="0"/>
        <v>8462991</v>
      </c>
      <c r="F29" s="62">
        <v>112323736</v>
      </c>
      <c r="G29" s="63">
        <v>57802612</v>
      </c>
      <c r="H29" s="64">
        <f t="shared" si="1"/>
        <v>-54521124</v>
      </c>
      <c r="I29" s="64">
        <v>85010643</v>
      </c>
      <c r="J29" s="29">
        <f t="shared" si="2"/>
        <v>13.090359523866166</v>
      </c>
      <c r="K29" s="30">
        <f t="shared" si="3"/>
        <v>-48.539272233608756</v>
      </c>
      <c r="L29" s="83">
        <v>-30213709</v>
      </c>
      <c r="M29" s="84">
        <v>-73659124</v>
      </c>
      <c r="N29" s="31">
        <f t="shared" si="4"/>
        <v>-28.010433939110225</v>
      </c>
      <c r="O29" s="30">
        <f t="shared" si="5"/>
        <v>74.018154220786</v>
      </c>
      <c r="P29" s="5"/>
      <c r="Q29" s="32"/>
    </row>
    <row r="30" spans="1:17" ht="12.75">
      <c r="A30" s="6" t="s">
        <v>16</v>
      </c>
      <c r="B30" s="28" t="s">
        <v>37</v>
      </c>
      <c r="C30" s="62">
        <v>1000000</v>
      </c>
      <c r="D30" s="63">
        <v>9700000</v>
      </c>
      <c r="E30" s="64">
        <f t="shared" si="0"/>
        <v>8700000</v>
      </c>
      <c r="F30" s="62">
        <v>0</v>
      </c>
      <c r="G30" s="63">
        <v>19380000</v>
      </c>
      <c r="H30" s="64">
        <f t="shared" si="1"/>
        <v>19380000</v>
      </c>
      <c r="I30" s="64">
        <v>4000000</v>
      </c>
      <c r="J30" s="29">
        <f t="shared" si="2"/>
        <v>869.9999999999999</v>
      </c>
      <c r="K30" s="30">
        <f t="shared" si="3"/>
        <v>0</v>
      </c>
      <c r="L30" s="83">
        <v>-30213709</v>
      </c>
      <c r="M30" s="84">
        <v>-73659124</v>
      </c>
      <c r="N30" s="31">
        <f t="shared" si="4"/>
        <v>-28.794875862476864</v>
      </c>
      <c r="O30" s="30">
        <f t="shared" si="5"/>
        <v>-26.3103862055161</v>
      </c>
      <c r="P30" s="5"/>
      <c r="Q30" s="32"/>
    </row>
    <row r="31" spans="1:17" ht="12.75">
      <c r="A31" s="6" t="s">
        <v>16</v>
      </c>
      <c r="B31" s="28" t="s">
        <v>38</v>
      </c>
      <c r="C31" s="62">
        <v>73730682</v>
      </c>
      <c r="D31" s="63">
        <v>70066148</v>
      </c>
      <c r="E31" s="64">
        <f t="shared" si="0"/>
        <v>-3664534</v>
      </c>
      <c r="F31" s="62">
        <v>40200000</v>
      </c>
      <c r="G31" s="63">
        <v>94140000</v>
      </c>
      <c r="H31" s="64">
        <f t="shared" si="1"/>
        <v>53940000</v>
      </c>
      <c r="I31" s="64">
        <v>26700000</v>
      </c>
      <c r="J31" s="29">
        <f t="shared" si="2"/>
        <v>-4.970161540076355</v>
      </c>
      <c r="K31" s="30">
        <f t="shared" si="3"/>
        <v>134.17910447761193</v>
      </c>
      <c r="L31" s="83">
        <v>-30213709</v>
      </c>
      <c r="M31" s="84">
        <v>-73659124</v>
      </c>
      <c r="N31" s="31">
        <f t="shared" si="4"/>
        <v>12.128712830324805</v>
      </c>
      <c r="O31" s="30">
        <f t="shared" si="5"/>
        <v>-73.22921733361912</v>
      </c>
      <c r="P31" s="5"/>
      <c r="Q31" s="32"/>
    </row>
    <row r="32" spans="1:17" ht="12.75">
      <c r="A32" s="6" t="s">
        <v>16</v>
      </c>
      <c r="B32" s="28" t="s">
        <v>39</v>
      </c>
      <c r="C32" s="62">
        <v>201538878</v>
      </c>
      <c r="D32" s="63">
        <v>171424214</v>
      </c>
      <c r="E32" s="64">
        <f t="shared" si="0"/>
        <v>-30114664</v>
      </c>
      <c r="F32" s="62">
        <v>179677656</v>
      </c>
      <c r="G32" s="63">
        <v>138637656</v>
      </c>
      <c r="H32" s="64">
        <f t="shared" si="1"/>
        <v>-41040000</v>
      </c>
      <c r="I32" s="64">
        <v>166116000</v>
      </c>
      <c r="J32" s="29">
        <f t="shared" si="2"/>
        <v>-14.942359657276647</v>
      </c>
      <c r="K32" s="30">
        <f t="shared" si="3"/>
        <v>-22.84090348996984</v>
      </c>
      <c r="L32" s="83">
        <v>-30213709</v>
      </c>
      <c r="M32" s="84">
        <v>-73659124</v>
      </c>
      <c r="N32" s="31">
        <f t="shared" si="4"/>
        <v>99.67218523220701</v>
      </c>
      <c r="O32" s="30">
        <f t="shared" si="5"/>
        <v>55.71611196462233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436267624</v>
      </c>
      <c r="D33" s="81">
        <v>406053915</v>
      </c>
      <c r="E33" s="82">
        <f t="shared" si="0"/>
        <v>-30213709</v>
      </c>
      <c r="F33" s="80">
        <v>458119392</v>
      </c>
      <c r="G33" s="81">
        <v>384460268</v>
      </c>
      <c r="H33" s="82">
        <f t="shared" si="1"/>
        <v>-73659124</v>
      </c>
      <c r="I33" s="82">
        <v>381494643</v>
      </c>
      <c r="J33" s="57">
        <f t="shared" si="2"/>
        <v>-6.925498785121858</v>
      </c>
      <c r="K33" s="58">
        <f t="shared" si="3"/>
        <v>-16.078586780277572</v>
      </c>
      <c r="L33" s="95">
        <v>-30213709</v>
      </c>
      <c r="M33" s="96">
        <v>-73659124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155818100</v>
      </c>
      <c r="D8" s="63">
        <v>154348200</v>
      </c>
      <c r="E8" s="64">
        <f>$D8-$C8</f>
        <v>-1469900</v>
      </c>
      <c r="F8" s="62">
        <v>166725500</v>
      </c>
      <c r="G8" s="63">
        <v>162065700</v>
      </c>
      <c r="H8" s="64">
        <f>$G8-$F8</f>
        <v>-4659800</v>
      </c>
      <c r="I8" s="64">
        <v>170169100</v>
      </c>
      <c r="J8" s="29">
        <f>IF(($C8=0),0,(($E8/$C8)*100))</f>
        <v>-0.9433435525141174</v>
      </c>
      <c r="K8" s="30">
        <f>IF(($F8=0),0,(($H8/$F8)*100))</f>
        <v>-2.794893402628872</v>
      </c>
      <c r="L8" s="83">
        <v>76157825</v>
      </c>
      <c r="M8" s="84">
        <v>138218825</v>
      </c>
      <c r="N8" s="31">
        <f>IF(($L8=0),0,(($E8/$L8)*100))</f>
        <v>-1.9300708758423708</v>
      </c>
      <c r="O8" s="30">
        <f>IF(($M8=0),0,(($H8/$M8)*100))</f>
        <v>-3.371320802358145</v>
      </c>
      <c r="P8" s="5"/>
      <c r="Q8" s="32"/>
    </row>
    <row r="9" spans="1:17" ht="12.75">
      <c r="A9" s="2" t="s">
        <v>16</v>
      </c>
      <c r="B9" s="28" t="s">
        <v>19</v>
      </c>
      <c r="C9" s="62">
        <v>682145500</v>
      </c>
      <c r="D9" s="63">
        <v>722633300</v>
      </c>
      <c r="E9" s="64">
        <f>$D9-$C9</f>
        <v>40487800</v>
      </c>
      <c r="F9" s="62">
        <v>738941200</v>
      </c>
      <c r="G9" s="63">
        <v>778989900</v>
      </c>
      <c r="H9" s="64">
        <f>$G9-$F9</f>
        <v>40048700</v>
      </c>
      <c r="I9" s="64">
        <v>839984500</v>
      </c>
      <c r="J9" s="29">
        <f>IF(($C9=0),0,(($E9/$C9)*100))</f>
        <v>5.935361297553088</v>
      </c>
      <c r="K9" s="30">
        <f>IF(($F9=0),0,(($H9/$F9)*100))</f>
        <v>5.419741110659413</v>
      </c>
      <c r="L9" s="83">
        <v>76157825</v>
      </c>
      <c r="M9" s="84">
        <v>138218825</v>
      </c>
      <c r="N9" s="31">
        <f>IF(($L9=0),0,(($E9/$L9)*100))</f>
        <v>53.16302034623494</v>
      </c>
      <c r="O9" s="30">
        <f>IF(($M9=0),0,(($H9/$M9)*100))</f>
        <v>28.974852014550116</v>
      </c>
      <c r="P9" s="5"/>
      <c r="Q9" s="32"/>
    </row>
    <row r="10" spans="1:17" ht="12.75">
      <c r="A10" s="2" t="s">
        <v>16</v>
      </c>
      <c r="B10" s="28" t="s">
        <v>20</v>
      </c>
      <c r="C10" s="62">
        <v>387966775</v>
      </c>
      <c r="D10" s="63">
        <v>425106700</v>
      </c>
      <c r="E10" s="64">
        <f aca="true" t="shared" si="0" ref="E10:E33">$D10-$C10</f>
        <v>37139925</v>
      </c>
      <c r="F10" s="62">
        <v>375356675</v>
      </c>
      <c r="G10" s="63">
        <v>478186600</v>
      </c>
      <c r="H10" s="64">
        <f aca="true" t="shared" si="1" ref="H10:H33">$G10-$F10</f>
        <v>102829925</v>
      </c>
      <c r="I10" s="64">
        <v>478374300</v>
      </c>
      <c r="J10" s="29">
        <f aca="true" t="shared" si="2" ref="J10:J33">IF(($C10=0),0,(($E10/$C10)*100))</f>
        <v>9.572965365397591</v>
      </c>
      <c r="K10" s="30">
        <f aca="true" t="shared" si="3" ref="K10:K33">IF(($F10=0),0,(($H10/$F10)*100))</f>
        <v>27.395256791423783</v>
      </c>
      <c r="L10" s="83">
        <v>76157825</v>
      </c>
      <c r="M10" s="84">
        <v>138218825</v>
      </c>
      <c r="N10" s="31">
        <f aca="true" t="shared" si="4" ref="N10:N33">IF(($L10=0),0,(($E10/$L10)*100))</f>
        <v>48.76705052960743</v>
      </c>
      <c r="O10" s="30">
        <f aca="true" t="shared" si="5" ref="O10:O33">IF(($M10=0),0,(($H10/$M10)*100))</f>
        <v>74.39646878780802</v>
      </c>
      <c r="P10" s="5"/>
      <c r="Q10" s="32"/>
    </row>
    <row r="11" spans="1:17" ht="16.5">
      <c r="A11" s="6" t="s">
        <v>16</v>
      </c>
      <c r="B11" s="33" t="s">
        <v>21</v>
      </c>
      <c r="C11" s="65">
        <v>1225930375</v>
      </c>
      <c r="D11" s="66">
        <v>1302088200</v>
      </c>
      <c r="E11" s="67">
        <f t="shared" si="0"/>
        <v>76157825</v>
      </c>
      <c r="F11" s="65">
        <v>1281023375</v>
      </c>
      <c r="G11" s="66">
        <v>1419242200</v>
      </c>
      <c r="H11" s="67">
        <f t="shared" si="1"/>
        <v>138218825</v>
      </c>
      <c r="I11" s="67">
        <v>1488527900</v>
      </c>
      <c r="J11" s="34">
        <f t="shared" si="2"/>
        <v>6.2122471677887905</v>
      </c>
      <c r="K11" s="35">
        <f t="shared" si="3"/>
        <v>10.789719196185628</v>
      </c>
      <c r="L11" s="85">
        <v>76157825</v>
      </c>
      <c r="M11" s="86">
        <v>138218825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336473500</v>
      </c>
      <c r="D13" s="63">
        <v>344581085</v>
      </c>
      <c r="E13" s="64">
        <f t="shared" si="0"/>
        <v>8107585</v>
      </c>
      <c r="F13" s="62">
        <v>356964500</v>
      </c>
      <c r="G13" s="63">
        <v>365203085</v>
      </c>
      <c r="H13" s="64">
        <f t="shared" si="1"/>
        <v>8238585</v>
      </c>
      <c r="I13" s="64">
        <v>387063085</v>
      </c>
      <c r="J13" s="29">
        <f t="shared" si="2"/>
        <v>2.409576088458675</v>
      </c>
      <c r="K13" s="30">
        <f t="shared" si="3"/>
        <v>2.3079563934228755</v>
      </c>
      <c r="L13" s="83">
        <v>155162660</v>
      </c>
      <c r="M13" s="84">
        <v>235151454</v>
      </c>
      <c r="N13" s="31">
        <f t="shared" si="4"/>
        <v>5.225216556612267</v>
      </c>
      <c r="O13" s="30">
        <f t="shared" si="5"/>
        <v>3.503522882746028</v>
      </c>
      <c r="P13" s="5"/>
      <c r="Q13" s="32"/>
    </row>
    <row r="14" spans="1:17" ht="12.75">
      <c r="A14" s="2" t="s">
        <v>16</v>
      </c>
      <c r="B14" s="28" t="s">
        <v>24</v>
      </c>
      <c r="C14" s="62">
        <v>86216200</v>
      </c>
      <c r="D14" s="63">
        <v>198256500</v>
      </c>
      <c r="E14" s="64">
        <f t="shared" si="0"/>
        <v>112040300</v>
      </c>
      <c r="F14" s="62">
        <v>87313900</v>
      </c>
      <c r="G14" s="63">
        <v>210152400</v>
      </c>
      <c r="H14" s="64">
        <f t="shared" si="1"/>
        <v>122838500</v>
      </c>
      <c r="I14" s="64">
        <v>222762000</v>
      </c>
      <c r="J14" s="29">
        <f t="shared" si="2"/>
        <v>129.95272350207964</v>
      </c>
      <c r="K14" s="30">
        <f t="shared" si="3"/>
        <v>140.68607632919844</v>
      </c>
      <c r="L14" s="83">
        <v>155162660</v>
      </c>
      <c r="M14" s="84">
        <v>235151454</v>
      </c>
      <c r="N14" s="31">
        <f t="shared" si="4"/>
        <v>72.20828774139345</v>
      </c>
      <c r="O14" s="30">
        <f t="shared" si="5"/>
        <v>52.238035491798406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155162660</v>
      </c>
      <c r="M15" s="84">
        <v>235151454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336278400</v>
      </c>
      <c r="D16" s="63">
        <v>388335100</v>
      </c>
      <c r="E16" s="64">
        <f t="shared" si="0"/>
        <v>52056700</v>
      </c>
      <c r="F16" s="62">
        <v>366207200</v>
      </c>
      <c r="G16" s="63">
        <v>422897000</v>
      </c>
      <c r="H16" s="64">
        <f t="shared" si="1"/>
        <v>56689800</v>
      </c>
      <c r="I16" s="64">
        <v>460534900</v>
      </c>
      <c r="J16" s="29">
        <f t="shared" si="2"/>
        <v>15.48023899245387</v>
      </c>
      <c r="K16" s="30">
        <f t="shared" si="3"/>
        <v>15.480252709395117</v>
      </c>
      <c r="L16" s="83">
        <v>155162660</v>
      </c>
      <c r="M16" s="84">
        <v>235151454</v>
      </c>
      <c r="N16" s="31">
        <f t="shared" si="4"/>
        <v>33.54975997446809</v>
      </c>
      <c r="O16" s="30">
        <f t="shared" si="5"/>
        <v>24.107782042461874</v>
      </c>
      <c r="P16" s="5"/>
      <c r="Q16" s="32"/>
    </row>
    <row r="17" spans="1:17" ht="12.75">
      <c r="A17" s="2" t="s">
        <v>16</v>
      </c>
      <c r="B17" s="28" t="s">
        <v>26</v>
      </c>
      <c r="C17" s="62">
        <v>373044380</v>
      </c>
      <c r="D17" s="63">
        <v>356002455</v>
      </c>
      <c r="E17" s="64">
        <f t="shared" si="0"/>
        <v>-17041925</v>
      </c>
      <c r="F17" s="62">
        <v>353485631</v>
      </c>
      <c r="G17" s="63">
        <v>400870200</v>
      </c>
      <c r="H17" s="64">
        <f t="shared" si="1"/>
        <v>47384569</v>
      </c>
      <c r="I17" s="64">
        <v>404622200</v>
      </c>
      <c r="J17" s="41">
        <f t="shared" si="2"/>
        <v>-4.568337150662878</v>
      </c>
      <c r="K17" s="30">
        <f t="shared" si="3"/>
        <v>13.404949125074902</v>
      </c>
      <c r="L17" s="87">
        <v>155162660</v>
      </c>
      <c r="M17" s="84">
        <v>235151454</v>
      </c>
      <c r="N17" s="31">
        <f t="shared" si="4"/>
        <v>-10.983264272473804</v>
      </c>
      <c r="O17" s="30">
        <f t="shared" si="5"/>
        <v>20.15065958299369</v>
      </c>
      <c r="P17" s="5"/>
      <c r="Q17" s="32"/>
    </row>
    <row r="18" spans="1:17" ht="16.5">
      <c r="A18" s="2" t="s">
        <v>16</v>
      </c>
      <c r="B18" s="33" t="s">
        <v>27</v>
      </c>
      <c r="C18" s="65">
        <v>1132012480</v>
      </c>
      <c r="D18" s="66">
        <v>1287175140</v>
      </c>
      <c r="E18" s="67">
        <f t="shared" si="0"/>
        <v>155162660</v>
      </c>
      <c r="F18" s="65">
        <v>1163971231</v>
      </c>
      <c r="G18" s="66">
        <v>1399122685</v>
      </c>
      <c r="H18" s="67">
        <f t="shared" si="1"/>
        <v>235151454</v>
      </c>
      <c r="I18" s="67">
        <v>1474982185</v>
      </c>
      <c r="J18" s="42">
        <f t="shared" si="2"/>
        <v>13.706797649439343</v>
      </c>
      <c r="K18" s="35">
        <f t="shared" si="3"/>
        <v>20.202514266437227</v>
      </c>
      <c r="L18" s="88">
        <v>155162660</v>
      </c>
      <c r="M18" s="86">
        <v>235151454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93917895</v>
      </c>
      <c r="D19" s="72">
        <v>14913060</v>
      </c>
      <c r="E19" s="73">
        <f t="shared" si="0"/>
        <v>-79004835</v>
      </c>
      <c r="F19" s="74">
        <v>117052144</v>
      </c>
      <c r="G19" s="75">
        <v>20119515</v>
      </c>
      <c r="H19" s="76">
        <f t="shared" si="1"/>
        <v>-96932629</v>
      </c>
      <c r="I19" s="76">
        <v>13545715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67085064</v>
      </c>
      <c r="M22" s="84">
        <v>68337952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10164200</v>
      </c>
      <c r="D23" s="63">
        <v>93870264</v>
      </c>
      <c r="E23" s="64">
        <f t="shared" si="0"/>
        <v>83706064</v>
      </c>
      <c r="F23" s="62">
        <v>17664200</v>
      </c>
      <c r="G23" s="63">
        <v>86002152</v>
      </c>
      <c r="H23" s="64">
        <f t="shared" si="1"/>
        <v>68337952</v>
      </c>
      <c r="I23" s="64">
        <v>80533176</v>
      </c>
      <c r="J23" s="29">
        <f t="shared" si="2"/>
        <v>823.538143680762</v>
      </c>
      <c r="K23" s="30">
        <f t="shared" si="3"/>
        <v>386.87261240248637</v>
      </c>
      <c r="L23" s="83">
        <v>67085064</v>
      </c>
      <c r="M23" s="84">
        <v>68337952</v>
      </c>
      <c r="N23" s="31">
        <f t="shared" si="4"/>
        <v>124.77600677253584</v>
      </c>
      <c r="O23" s="30">
        <f t="shared" si="5"/>
        <v>100</v>
      </c>
      <c r="P23" s="5"/>
      <c r="Q23" s="32"/>
    </row>
    <row r="24" spans="1:17" ht="12.75">
      <c r="A24" s="6" t="s">
        <v>16</v>
      </c>
      <c r="B24" s="28" t="s">
        <v>32</v>
      </c>
      <c r="C24" s="62">
        <v>73981000</v>
      </c>
      <c r="D24" s="63">
        <v>57360000</v>
      </c>
      <c r="E24" s="64">
        <f t="shared" si="0"/>
        <v>-16621000</v>
      </c>
      <c r="F24" s="62">
        <v>76986000</v>
      </c>
      <c r="G24" s="63">
        <v>76986000</v>
      </c>
      <c r="H24" s="64">
        <f t="shared" si="1"/>
        <v>0</v>
      </c>
      <c r="I24" s="64">
        <v>78614000</v>
      </c>
      <c r="J24" s="29">
        <f t="shared" si="2"/>
        <v>-22.466579256836212</v>
      </c>
      <c r="K24" s="30">
        <f t="shared" si="3"/>
        <v>0</v>
      </c>
      <c r="L24" s="83">
        <v>67085064</v>
      </c>
      <c r="M24" s="84">
        <v>68337952</v>
      </c>
      <c r="N24" s="31">
        <f t="shared" si="4"/>
        <v>-24.776006772535837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67085064</v>
      </c>
      <c r="M25" s="84">
        <v>68337952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84145200</v>
      </c>
      <c r="D26" s="66">
        <v>151230264</v>
      </c>
      <c r="E26" s="67">
        <f t="shared" si="0"/>
        <v>67085064</v>
      </c>
      <c r="F26" s="65">
        <v>94650200</v>
      </c>
      <c r="G26" s="66">
        <v>162988152</v>
      </c>
      <c r="H26" s="67">
        <f t="shared" si="1"/>
        <v>68337952</v>
      </c>
      <c r="I26" s="67">
        <v>159147176</v>
      </c>
      <c r="J26" s="42">
        <f t="shared" si="2"/>
        <v>79.72536044836782</v>
      </c>
      <c r="K26" s="35">
        <f t="shared" si="3"/>
        <v>72.20053629046743</v>
      </c>
      <c r="L26" s="88">
        <v>67085064</v>
      </c>
      <c r="M26" s="86">
        <v>68337952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21600459</v>
      </c>
      <c r="D28" s="63">
        <v>5707887</v>
      </c>
      <c r="E28" s="64">
        <f t="shared" si="0"/>
        <v>-15892572</v>
      </c>
      <c r="F28" s="62">
        <v>2719200</v>
      </c>
      <c r="G28" s="63">
        <v>34144693</v>
      </c>
      <c r="H28" s="64">
        <f t="shared" si="1"/>
        <v>31425493</v>
      </c>
      <c r="I28" s="64">
        <v>12365243</v>
      </c>
      <c r="J28" s="29">
        <f t="shared" si="2"/>
        <v>-73.57515875009878</v>
      </c>
      <c r="K28" s="30">
        <f t="shared" si="3"/>
        <v>1155.6889158576053</v>
      </c>
      <c r="L28" s="83">
        <v>67085064</v>
      </c>
      <c r="M28" s="84">
        <v>68337952</v>
      </c>
      <c r="N28" s="31">
        <f t="shared" si="4"/>
        <v>-23.690179381806956</v>
      </c>
      <c r="O28" s="30">
        <f t="shared" si="5"/>
        <v>45.985418175832955</v>
      </c>
      <c r="P28" s="5"/>
      <c r="Q28" s="32"/>
    </row>
    <row r="29" spans="1:17" ht="12.75">
      <c r="A29" s="6" t="s">
        <v>16</v>
      </c>
      <c r="B29" s="28" t="s">
        <v>36</v>
      </c>
      <c r="C29" s="62">
        <v>37009125</v>
      </c>
      <c r="D29" s="63">
        <v>39380000</v>
      </c>
      <c r="E29" s="64">
        <f t="shared" si="0"/>
        <v>2370875</v>
      </c>
      <c r="F29" s="62">
        <v>38000000</v>
      </c>
      <c r="G29" s="63">
        <v>60980000</v>
      </c>
      <c r="H29" s="64">
        <f t="shared" si="1"/>
        <v>22980000</v>
      </c>
      <c r="I29" s="64">
        <v>48190000</v>
      </c>
      <c r="J29" s="29">
        <f t="shared" si="2"/>
        <v>6.406190365213985</v>
      </c>
      <c r="K29" s="30">
        <f t="shared" si="3"/>
        <v>60.473684210526315</v>
      </c>
      <c r="L29" s="83">
        <v>67085064</v>
      </c>
      <c r="M29" s="84">
        <v>68337952</v>
      </c>
      <c r="N29" s="31">
        <f t="shared" si="4"/>
        <v>3.5341324262581013</v>
      </c>
      <c r="O29" s="30">
        <f t="shared" si="5"/>
        <v>33.62699543585971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67085064</v>
      </c>
      <c r="M30" s="84">
        <v>68337952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6673396</v>
      </c>
      <c r="D31" s="63">
        <v>52040367</v>
      </c>
      <c r="E31" s="64">
        <f t="shared" si="0"/>
        <v>45366971</v>
      </c>
      <c r="F31" s="62">
        <v>50986000</v>
      </c>
      <c r="G31" s="63">
        <v>30542449</v>
      </c>
      <c r="H31" s="64">
        <f t="shared" si="1"/>
        <v>-20443551</v>
      </c>
      <c r="I31" s="64">
        <v>53708928</v>
      </c>
      <c r="J31" s="29">
        <f t="shared" si="2"/>
        <v>679.8183563510993</v>
      </c>
      <c r="K31" s="30">
        <f t="shared" si="3"/>
        <v>-40.09640097281606</v>
      </c>
      <c r="L31" s="83">
        <v>67085064</v>
      </c>
      <c r="M31" s="84">
        <v>68337952</v>
      </c>
      <c r="N31" s="31">
        <f t="shared" si="4"/>
        <v>67.62603818936506</v>
      </c>
      <c r="O31" s="30">
        <f t="shared" si="5"/>
        <v>-29.915369720181257</v>
      </c>
      <c r="P31" s="5"/>
      <c r="Q31" s="32"/>
    </row>
    <row r="32" spans="1:17" ht="12.75">
      <c r="A32" s="6" t="s">
        <v>16</v>
      </c>
      <c r="B32" s="28" t="s">
        <v>39</v>
      </c>
      <c r="C32" s="62">
        <v>18862220</v>
      </c>
      <c r="D32" s="63">
        <v>54102010</v>
      </c>
      <c r="E32" s="64">
        <f t="shared" si="0"/>
        <v>35239790</v>
      </c>
      <c r="F32" s="62">
        <v>2945000</v>
      </c>
      <c r="G32" s="63">
        <v>37321010</v>
      </c>
      <c r="H32" s="64">
        <f t="shared" si="1"/>
        <v>34376010</v>
      </c>
      <c r="I32" s="64">
        <v>44883005</v>
      </c>
      <c r="J32" s="29">
        <f t="shared" si="2"/>
        <v>186.82737238776772</v>
      </c>
      <c r="K32" s="30">
        <f t="shared" si="3"/>
        <v>1167.2668930390491</v>
      </c>
      <c r="L32" s="83">
        <v>67085064</v>
      </c>
      <c r="M32" s="84">
        <v>68337952</v>
      </c>
      <c r="N32" s="31">
        <f t="shared" si="4"/>
        <v>52.53000876618378</v>
      </c>
      <c r="O32" s="30">
        <f t="shared" si="5"/>
        <v>50.302956108488594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84145200</v>
      </c>
      <c r="D33" s="81">
        <v>151230264</v>
      </c>
      <c r="E33" s="82">
        <f t="shared" si="0"/>
        <v>67085064</v>
      </c>
      <c r="F33" s="80">
        <v>94650200</v>
      </c>
      <c r="G33" s="81">
        <v>162988152</v>
      </c>
      <c r="H33" s="82">
        <f t="shared" si="1"/>
        <v>68337952</v>
      </c>
      <c r="I33" s="82">
        <v>159147176</v>
      </c>
      <c r="J33" s="57">
        <f t="shared" si="2"/>
        <v>79.72536044836782</v>
      </c>
      <c r="K33" s="58">
        <f t="shared" si="3"/>
        <v>72.20053629046743</v>
      </c>
      <c r="L33" s="95">
        <v>67085064</v>
      </c>
      <c r="M33" s="96">
        <v>68337952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64474033</v>
      </c>
      <c r="D8" s="63">
        <v>86145806</v>
      </c>
      <c r="E8" s="64">
        <f>$D8-$C8</f>
        <v>21671773</v>
      </c>
      <c r="F8" s="62">
        <v>67438457</v>
      </c>
      <c r="G8" s="63">
        <v>97051282</v>
      </c>
      <c r="H8" s="64">
        <f>$G8-$F8</f>
        <v>29612825</v>
      </c>
      <c r="I8" s="64">
        <v>102506954</v>
      </c>
      <c r="J8" s="29">
        <f>IF(($C8=0),0,(($E8/$C8)*100))</f>
        <v>33.6131803636357</v>
      </c>
      <c r="K8" s="30">
        <f>IF(($F8=0),0,(($H8/$F8)*100))</f>
        <v>43.910887522233786</v>
      </c>
      <c r="L8" s="83">
        <v>28998729</v>
      </c>
      <c r="M8" s="84">
        <v>120510132</v>
      </c>
      <c r="N8" s="31">
        <f>IF(($L8=0),0,(($E8/$L8)*100))</f>
        <v>74.73352711424008</v>
      </c>
      <c r="O8" s="30">
        <f>IF(($M8=0),0,(($H8/$M8)*100))</f>
        <v>24.57289234402299</v>
      </c>
      <c r="P8" s="5"/>
      <c r="Q8" s="32"/>
    </row>
    <row r="9" spans="1:17" ht="12.75">
      <c r="A9" s="2" t="s">
        <v>16</v>
      </c>
      <c r="B9" s="28" t="s">
        <v>19</v>
      </c>
      <c r="C9" s="62">
        <v>574387293</v>
      </c>
      <c r="D9" s="63">
        <v>615623854</v>
      </c>
      <c r="E9" s="64">
        <f>$D9-$C9</f>
        <v>41236561</v>
      </c>
      <c r="F9" s="62">
        <v>610065727</v>
      </c>
      <c r="G9" s="63">
        <v>696527218</v>
      </c>
      <c r="H9" s="64">
        <f>$G9-$F9</f>
        <v>86461491</v>
      </c>
      <c r="I9" s="64">
        <v>788699414</v>
      </c>
      <c r="J9" s="29">
        <f>IF(($C9=0),0,(($E9/$C9)*100))</f>
        <v>7.179225846836414</v>
      </c>
      <c r="K9" s="30">
        <f>IF(($F9=0),0,(($H9/$F9)*100))</f>
        <v>14.17248784408438</v>
      </c>
      <c r="L9" s="83">
        <v>28998729</v>
      </c>
      <c r="M9" s="84">
        <v>120510132</v>
      </c>
      <c r="N9" s="31">
        <f>IF(($L9=0),0,(($E9/$L9)*100))</f>
        <v>142.20127026946594</v>
      </c>
      <c r="O9" s="30">
        <f>IF(($M9=0),0,(($H9/$M9)*100))</f>
        <v>71.74624205041947</v>
      </c>
      <c r="P9" s="5"/>
      <c r="Q9" s="32"/>
    </row>
    <row r="10" spans="1:17" ht="12.75">
      <c r="A10" s="2" t="s">
        <v>16</v>
      </c>
      <c r="B10" s="28" t="s">
        <v>20</v>
      </c>
      <c r="C10" s="62">
        <v>186554969</v>
      </c>
      <c r="D10" s="63">
        <v>152645364</v>
      </c>
      <c r="E10" s="64">
        <f aca="true" t="shared" si="0" ref="E10:E33">$D10-$C10</f>
        <v>-33909605</v>
      </c>
      <c r="F10" s="62">
        <v>188606870</v>
      </c>
      <c r="G10" s="63">
        <v>193042686</v>
      </c>
      <c r="H10" s="64">
        <f aca="true" t="shared" si="1" ref="H10:H33">$G10-$F10</f>
        <v>4435816</v>
      </c>
      <c r="I10" s="64">
        <v>155101509</v>
      </c>
      <c r="J10" s="29">
        <f aca="true" t="shared" si="2" ref="J10:J33">IF(($C10=0),0,(($E10/$C10)*100))</f>
        <v>-18.176736423461335</v>
      </c>
      <c r="K10" s="30">
        <f aca="true" t="shared" si="3" ref="K10:K33">IF(($F10=0),0,(($H10/$F10)*100))</f>
        <v>2.351884637076051</v>
      </c>
      <c r="L10" s="83">
        <v>28998729</v>
      </c>
      <c r="M10" s="84">
        <v>120510132</v>
      </c>
      <c r="N10" s="31">
        <f aca="true" t="shared" si="4" ref="N10:N33">IF(($L10=0),0,(($E10/$L10)*100))</f>
        <v>-116.93479738370603</v>
      </c>
      <c r="O10" s="30">
        <f aca="true" t="shared" si="5" ref="O10:O33">IF(($M10=0),0,(($H10/$M10)*100))</f>
        <v>3.6808656055575475</v>
      </c>
      <c r="P10" s="5"/>
      <c r="Q10" s="32"/>
    </row>
    <row r="11" spans="1:17" ht="16.5">
      <c r="A11" s="6" t="s">
        <v>16</v>
      </c>
      <c r="B11" s="33" t="s">
        <v>21</v>
      </c>
      <c r="C11" s="65">
        <v>825416295</v>
      </c>
      <c r="D11" s="66">
        <v>854415024</v>
      </c>
      <c r="E11" s="67">
        <f t="shared" si="0"/>
        <v>28998729</v>
      </c>
      <c r="F11" s="65">
        <v>866111054</v>
      </c>
      <c r="G11" s="66">
        <v>986621186</v>
      </c>
      <c r="H11" s="67">
        <f t="shared" si="1"/>
        <v>120510132</v>
      </c>
      <c r="I11" s="67">
        <v>1046307877</v>
      </c>
      <c r="J11" s="34">
        <f t="shared" si="2"/>
        <v>3.5132246813712347</v>
      </c>
      <c r="K11" s="35">
        <f t="shared" si="3"/>
        <v>13.91393533698047</v>
      </c>
      <c r="L11" s="85">
        <v>28998729</v>
      </c>
      <c r="M11" s="86">
        <v>120510132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221614021</v>
      </c>
      <c r="D13" s="63">
        <v>252109933</v>
      </c>
      <c r="E13" s="64">
        <f t="shared" si="0"/>
        <v>30495912</v>
      </c>
      <c r="F13" s="62">
        <v>234910871</v>
      </c>
      <c r="G13" s="63">
        <v>267671301</v>
      </c>
      <c r="H13" s="64">
        <f t="shared" si="1"/>
        <v>32760430</v>
      </c>
      <c r="I13" s="64">
        <v>284199392</v>
      </c>
      <c r="J13" s="29">
        <f t="shared" si="2"/>
        <v>13.760822470704595</v>
      </c>
      <c r="K13" s="30">
        <f t="shared" si="3"/>
        <v>13.945897803937731</v>
      </c>
      <c r="L13" s="83">
        <v>24838777</v>
      </c>
      <c r="M13" s="84">
        <v>96691899</v>
      </c>
      <c r="N13" s="31">
        <f t="shared" si="4"/>
        <v>122.77541684117539</v>
      </c>
      <c r="O13" s="30">
        <f t="shared" si="5"/>
        <v>33.88125617431508</v>
      </c>
      <c r="P13" s="5"/>
      <c r="Q13" s="32"/>
    </row>
    <row r="14" spans="1:17" ht="12.75">
      <c r="A14" s="2" t="s">
        <v>16</v>
      </c>
      <c r="B14" s="28" t="s">
        <v>24</v>
      </c>
      <c r="C14" s="62">
        <v>20399827</v>
      </c>
      <c r="D14" s="63">
        <v>19740167</v>
      </c>
      <c r="E14" s="64">
        <f t="shared" si="0"/>
        <v>-659660</v>
      </c>
      <c r="F14" s="62">
        <v>21452437</v>
      </c>
      <c r="G14" s="63">
        <v>20757765</v>
      </c>
      <c r="H14" s="64">
        <f t="shared" si="1"/>
        <v>-694672</v>
      </c>
      <c r="I14" s="64">
        <v>21831412</v>
      </c>
      <c r="J14" s="29">
        <f t="shared" si="2"/>
        <v>-3.2336548736418202</v>
      </c>
      <c r="K14" s="30">
        <f t="shared" si="3"/>
        <v>-3.238196201205486</v>
      </c>
      <c r="L14" s="83">
        <v>24838777</v>
      </c>
      <c r="M14" s="84">
        <v>96691899</v>
      </c>
      <c r="N14" s="31">
        <f t="shared" si="4"/>
        <v>-2.6557668278112083</v>
      </c>
      <c r="O14" s="30">
        <f t="shared" si="5"/>
        <v>-0.7184386770602158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24838777</v>
      </c>
      <c r="M15" s="84">
        <v>96691899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389906285</v>
      </c>
      <c r="D16" s="63">
        <v>430117460</v>
      </c>
      <c r="E16" s="64">
        <f t="shared" si="0"/>
        <v>40211175</v>
      </c>
      <c r="F16" s="62">
        <v>418759350</v>
      </c>
      <c r="G16" s="63">
        <v>492871598</v>
      </c>
      <c r="H16" s="64">
        <f t="shared" si="1"/>
        <v>74112248</v>
      </c>
      <c r="I16" s="64">
        <v>564781565</v>
      </c>
      <c r="J16" s="29">
        <f t="shared" si="2"/>
        <v>10.313035861937953</v>
      </c>
      <c r="K16" s="30">
        <f t="shared" si="3"/>
        <v>17.698052115134864</v>
      </c>
      <c r="L16" s="83">
        <v>24838777</v>
      </c>
      <c r="M16" s="84">
        <v>96691899</v>
      </c>
      <c r="N16" s="31">
        <f t="shared" si="4"/>
        <v>161.88870732242572</v>
      </c>
      <c r="O16" s="30">
        <f t="shared" si="5"/>
        <v>76.64783582335062</v>
      </c>
      <c r="P16" s="5"/>
      <c r="Q16" s="32"/>
    </row>
    <row r="17" spans="1:17" ht="12.75">
      <c r="A17" s="2" t="s">
        <v>16</v>
      </c>
      <c r="B17" s="28" t="s">
        <v>26</v>
      </c>
      <c r="C17" s="62">
        <v>223705741</v>
      </c>
      <c r="D17" s="63">
        <v>178497091</v>
      </c>
      <c r="E17" s="64">
        <f t="shared" si="0"/>
        <v>-45208650</v>
      </c>
      <c r="F17" s="62">
        <v>220858535</v>
      </c>
      <c r="G17" s="63">
        <v>211372428</v>
      </c>
      <c r="H17" s="64">
        <f t="shared" si="1"/>
        <v>-9486107</v>
      </c>
      <c r="I17" s="64">
        <v>183868999</v>
      </c>
      <c r="J17" s="41">
        <f t="shared" si="2"/>
        <v>-20.208980689503182</v>
      </c>
      <c r="K17" s="30">
        <f t="shared" si="3"/>
        <v>-4.295105461964601</v>
      </c>
      <c r="L17" s="87">
        <v>24838777</v>
      </c>
      <c r="M17" s="84">
        <v>96691899</v>
      </c>
      <c r="N17" s="31">
        <f t="shared" si="4"/>
        <v>-182.00835733578992</v>
      </c>
      <c r="O17" s="30">
        <f t="shared" si="5"/>
        <v>-9.810653320605484</v>
      </c>
      <c r="P17" s="5"/>
      <c r="Q17" s="32"/>
    </row>
    <row r="18" spans="1:17" ht="16.5">
      <c r="A18" s="2" t="s">
        <v>16</v>
      </c>
      <c r="B18" s="33" t="s">
        <v>27</v>
      </c>
      <c r="C18" s="65">
        <v>855625874</v>
      </c>
      <c r="D18" s="66">
        <v>880464651</v>
      </c>
      <c r="E18" s="67">
        <f t="shared" si="0"/>
        <v>24838777</v>
      </c>
      <c r="F18" s="65">
        <v>895981193</v>
      </c>
      <c r="G18" s="66">
        <v>992673092</v>
      </c>
      <c r="H18" s="67">
        <f t="shared" si="1"/>
        <v>96691899</v>
      </c>
      <c r="I18" s="67">
        <v>1054681368</v>
      </c>
      <c r="J18" s="42">
        <f t="shared" si="2"/>
        <v>2.9029950770282573</v>
      </c>
      <c r="K18" s="35">
        <f t="shared" si="3"/>
        <v>10.791733102817483</v>
      </c>
      <c r="L18" s="88">
        <v>24838777</v>
      </c>
      <c r="M18" s="86">
        <v>96691899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-30209579</v>
      </c>
      <c r="D19" s="72">
        <v>-26049627</v>
      </c>
      <c r="E19" s="73">
        <f t="shared" si="0"/>
        <v>4159952</v>
      </c>
      <c r="F19" s="74">
        <v>-29870139</v>
      </c>
      <c r="G19" s="75">
        <v>-6051906</v>
      </c>
      <c r="H19" s="76">
        <f t="shared" si="1"/>
        <v>23818233</v>
      </c>
      <c r="I19" s="76">
        <v>-8373491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17800000</v>
      </c>
      <c r="E22" s="64">
        <f t="shared" si="0"/>
        <v>17800000</v>
      </c>
      <c r="F22" s="62">
        <v>0</v>
      </c>
      <c r="G22" s="63">
        <v>29470000</v>
      </c>
      <c r="H22" s="64">
        <f t="shared" si="1"/>
        <v>29470000</v>
      </c>
      <c r="I22" s="64">
        <v>0</v>
      </c>
      <c r="J22" s="29">
        <f t="shared" si="2"/>
        <v>0</v>
      </c>
      <c r="K22" s="30">
        <f t="shared" si="3"/>
        <v>0</v>
      </c>
      <c r="L22" s="83">
        <v>13625444</v>
      </c>
      <c r="M22" s="84">
        <v>74503925</v>
      </c>
      <c r="N22" s="31">
        <f t="shared" si="4"/>
        <v>130.6379447157832</v>
      </c>
      <c r="O22" s="30">
        <f t="shared" si="5"/>
        <v>39.55496304389332</v>
      </c>
      <c r="P22" s="5"/>
      <c r="Q22" s="32"/>
    </row>
    <row r="23" spans="1:17" ht="12.75">
      <c r="A23" s="6" t="s">
        <v>16</v>
      </c>
      <c r="B23" s="28" t="s">
        <v>31</v>
      </c>
      <c r="C23" s="62">
        <v>39923730</v>
      </c>
      <c r="D23" s="63">
        <v>34537000</v>
      </c>
      <c r="E23" s="64">
        <f t="shared" si="0"/>
        <v>-5386730</v>
      </c>
      <c r="F23" s="62">
        <v>9380000</v>
      </c>
      <c r="G23" s="63">
        <v>40500880</v>
      </c>
      <c r="H23" s="64">
        <f t="shared" si="1"/>
        <v>31120880</v>
      </c>
      <c r="I23" s="64">
        <v>26863933</v>
      </c>
      <c r="J23" s="29">
        <f t="shared" si="2"/>
        <v>-13.492551923379906</v>
      </c>
      <c r="K23" s="30">
        <f t="shared" si="3"/>
        <v>331.77910447761195</v>
      </c>
      <c r="L23" s="83">
        <v>13625444</v>
      </c>
      <c r="M23" s="84">
        <v>74503925</v>
      </c>
      <c r="N23" s="31">
        <f t="shared" si="4"/>
        <v>-39.53434471566578</v>
      </c>
      <c r="O23" s="30">
        <f t="shared" si="5"/>
        <v>41.77079261260397</v>
      </c>
      <c r="P23" s="5"/>
      <c r="Q23" s="32"/>
    </row>
    <row r="24" spans="1:17" ht="12.75">
      <c r="A24" s="6" t="s">
        <v>16</v>
      </c>
      <c r="B24" s="28" t="s">
        <v>32</v>
      </c>
      <c r="C24" s="62">
        <v>48209564</v>
      </c>
      <c r="D24" s="63">
        <v>49421738</v>
      </c>
      <c r="E24" s="64">
        <f t="shared" si="0"/>
        <v>1212174</v>
      </c>
      <c r="F24" s="62">
        <v>57040870</v>
      </c>
      <c r="G24" s="63">
        <v>70953915</v>
      </c>
      <c r="H24" s="64">
        <f t="shared" si="1"/>
        <v>13913045</v>
      </c>
      <c r="I24" s="64">
        <v>24813913</v>
      </c>
      <c r="J24" s="29">
        <f t="shared" si="2"/>
        <v>2.5143849050366853</v>
      </c>
      <c r="K24" s="30">
        <f t="shared" si="3"/>
        <v>24.391361842833042</v>
      </c>
      <c r="L24" s="83">
        <v>13625444</v>
      </c>
      <c r="M24" s="84">
        <v>74503925</v>
      </c>
      <c r="N24" s="31">
        <f t="shared" si="4"/>
        <v>8.896399999882574</v>
      </c>
      <c r="O24" s="30">
        <f t="shared" si="5"/>
        <v>18.674244343502707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13625444</v>
      </c>
      <c r="M25" s="84">
        <v>74503925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88133294</v>
      </c>
      <c r="D26" s="66">
        <v>101758738</v>
      </c>
      <c r="E26" s="67">
        <f t="shared" si="0"/>
        <v>13625444</v>
      </c>
      <c r="F26" s="65">
        <v>66420870</v>
      </c>
      <c r="G26" s="66">
        <v>140924795</v>
      </c>
      <c r="H26" s="67">
        <f t="shared" si="1"/>
        <v>74503925</v>
      </c>
      <c r="I26" s="67">
        <v>51677846</v>
      </c>
      <c r="J26" s="42">
        <f t="shared" si="2"/>
        <v>15.460041695480031</v>
      </c>
      <c r="K26" s="35">
        <f t="shared" si="3"/>
        <v>112.16945065609649</v>
      </c>
      <c r="L26" s="88">
        <v>13625444</v>
      </c>
      <c r="M26" s="86">
        <v>74503925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4800000</v>
      </c>
      <c r="D28" s="63">
        <v>24382304</v>
      </c>
      <c r="E28" s="64">
        <f t="shared" si="0"/>
        <v>19582304</v>
      </c>
      <c r="F28" s="62">
        <v>0</v>
      </c>
      <c r="G28" s="63">
        <v>19891305</v>
      </c>
      <c r="H28" s="64">
        <f t="shared" si="1"/>
        <v>19891305</v>
      </c>
      <c r="I28" s="64">
        <v>0</v>
      </c>
      <c r="J28" s="29">
        <f t="shared" si="2"/>
        <v>407.9646666666667</v>
      </c>
      <c r="K28" s="30">
        <f t="shared" si="3"/>
        <v>0</v>
      </c>
      <c r="L28" s="83">
        <v>13625444</v>
      </c>
      <c r="M28" s="84">
        <v>74503925</v>
      </c>
      <c r="N28" s="31">
        <f t="shared" si="4"/>
        <v>143.7186487280708</v>
      </c>
      <c r="O28" s="30">
        <f t="shared" si="5"/>
        <v>26.698331665076708</v>
      </c>
      <c r="P28" s="5"/>
      <c r="Q28" s="32"/>
    </row>
    <row r="29" spans="1:17" ht="12.75">
      <c r="A29" s="6" t="s">
        <v>16</v>
      </c>
      <c r="B29" s="28" t="s">
        <v>36</v>
      </c>
      <c r="C29" s="62">
        <v>17381320</v>
      </c>
      <c r="D29" s="63">
        <v>8263043</v>
      </c>
      <c r="E29" s="64">
        <f t="shared" si="0"/>
        <v>-9118277</v>
      </c>
      <c r="F29" s="62">
        <v>9217391</v>
      </c>
      <c r="G29" s="63">
        <v>18086957</v>
      </c>
      <c r="H29" s="64">
        <f t="shared" si="1"/>
        <v>8869566</v>
      </c>
      <c r="I29" s="64">
        <v>152448257</v>
      </c>
      <c r="J29" s="29">
        <f t="shared" si="2"/>
        <v>-52.46021015665093</v>
      </c>
      <c r="K29" s="30">
        <f t="shared" si="3"/>
        <v>96.22642676219334</v>
      </c>
      <c r="L29" s="83">
        <v>13625444</v>
      </c>
      <c r="M29" s="84">
        <v>74503925</v>
      </c>
      <c r="N29" s="31">
        <f t="shared" si="4"/>
        <v>-66.92095318141558</v>
      </c>
      <c r="O29" s="30">
        <f t="shared" si="5"/>
        <v>11.904830517318384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13625444</v>
      </c>
      <c r="M30" s="84">
        <v>74503925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29086956</v>
      </c>
      <c r="D31" s="63">
        <v>31133913</v>
      </c>
      <c r="E31" s="64">
        <f t="shared" si="0"/>
        <v>2046957</v>
      </c>
      <c r="F31" s="62">
        <v>30434783</v>
      </c>
      <c r="G31" s="63">
        <v>61580258</v>
      </c>
      <c r="H31" s="64">
        <f t="shared" si="1"/>
        <v>31145475</v>
      </c>
      <c r="I31" s="64">
        <v>2500000</v>
      </c>
      <c r="J31" s="29">
        <f t="shared" si="2"/>
        <v>7.0373709782488065</v>
      </c>
      <c r="K31" s="30">
        <f t="shared" si="3"/>
        <v>102.33513082711974</v>
      </c>
      <c r="L31" s="83">
        <v>13625444</v>
      </c>
      <c r="M31" s="84">
        <v>74503925</v>
      </c>
      <c r="N31" s="31">
        <f t="shared" si="4"/>
        <v>15.023048056268845</v>
      </c>
      <c r="O31" s="30">
        <f t="shared" si="5"/>
        <v>41.803804296216605</v>
      </c>
      <c r="P31" s="5"/>
      <c r="Q31" s="32"/>
    </row>
    <row r="32" spans="1:17" ht="12.75">
      <c r="A32" s="6" t="s">
        <v>16</v>
      </c>
      <c r="B32" s="28" t="s">
        <v>39</v>
      </c>
      <c r="C32" s="62">
        <v>36865018</v>
      </c>
      <c r="D32" s="63">
        <v>37979478</v>
      </c>
      <c r="E32" s="64">
        <f t="shared" si="0"/>
        <v>1114460</v>
      </c>
      <c r="F32" s="62">
        <v>26768696</v>
      </c>
      <c r="G32" s="63">
        <v>41366275</v>
      </c>
      <c r="H32" s="64">
        <f t="shared" si="1"/>
        <v>14597579</v>
      </c>
      <c r="I32" s="64">
        <v>46069150</v>
      </c>
      <c r="J32" s="29">
        <f t="shared" si="2"/>
        <v>3.0230827501562594</v>
      </c>
      <c r="K32" s="30">
        <f t="shared" si="3"/>
        <v>54.532275311430936</v>
      </c>
      <c r="L32" s="83">
        <v>13625444</v>
      </c>
      <c r="M32" s="84">
        <v>74503925</v>
      </c>
      <c r="N32" s="31">
        <f t="shared" si="4"/>
        <v>8.179256397075942</v>
      </c>
      <c r="O32" s="30">
        <f t="shared" si="5"/>
        <v>19.593033521388303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88133294</v>
      </c>
      <c r="D33" s="81">
        <v>101758738</v>
      </c>
      <c r="E33" s="82">
        <f t="shared" si="0"/>
        <v>13625444</v>
      </c>
      <c r="F33" s="80">
        <v>66420870</v>
      </c>
      <c r="G33" s="81">
        <v>140924795</v>
      </c>
      <c r="H33" s="82">
        <f t="shared" si="1"/>
        <v>74503925</v>
      </c>
      <c r="I33" s="82">
        <v>201017407</v>
      </c>
      <c r="J33" s="57">
        <f t="shared" si="2"/>
        <v>15.460041695480031</v>
      </c>
      <c r="K33" s="58">
        <f t="shared" si="3"/>
        <v>112.16945065609649</v>
      </c>
      <c r="L33" s="95">
        <v>13625444</v>
      </c>
      <c r="M33" s="96">
        <v>74503925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-15732896</v>
      </c>
      <c r="M8" s="84">
        <v>-17453131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-15732896</v>
      </c>
      <c r="M9" s="84">
        <v>-17453131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442253990</v>
      </c>
      <c r="D10" s="63">
        <v>426521094</v>
      </c>
      <c r="E10" s="64">
        <f aca="true" t="shared" si="0" ref="E10:E33">$D10-$C10</f>
        <v>-15732896</v>
      </c>
      <c r="F10" s="62">
        <v>454806440</v>
      </c>
      <c r="G10" s="63">
        <v>437353309</v>
      </c>
      <c r="H10" s="64">
        <f aca="true" t="shared" si="1" ref="H10:H33">$G10-$F10</f>
        <v>-17453131</v>
      </c>
      <c r="I10" s="64">
        <v>443307585</v>
      </c>
      <c r="J10" s="29">
        <f aca="true" t="shared" si="2" ref="J10:J33">IF(($C10=0),0,(($E10/$C10)*100))</f>
        <v>-3.5574344959555937</v>
      </c>
      <c r="K10" s="30">
        <f aca="true" t="shared" si="3" ref="K10:K33">IF(($F10=0),0,(($H10/$F10)*100))</f>
        <v>-3.8374854586491787</v>
      </c>
      <c r="L10" s="83">
        <v>-15732896</v>
      </c>
      <c r="M10" s="84">
        <v>-17453131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442253990</v>
      </c>
      <c r="D11" s="66">
        <v>426521094</v>
      </c>
      <c r="E11" s="67">
        <f t="shared" si="0"/>
        <v>-15732896</v>
      </c>
      <c r="F11" s="65">
        <v>454806440</v>
      </c>
      <c r="G11" s="66">
        <v>437353309</v>
      </c>
      <c r="H11" s="67">
        <f t="shared" si="1"/>
        <v>-17453131</v>
      </c>
      <c r="I11" s="67">
        <v>443307585</v>
      </c>
      <c r="J11" s="34">
        <f t="shared" si="2"/>
        <v>-3.5574344959555937</v>
      </c>
      <c r="K11" s="35">
        <f t="shared" si="3"/>
        <v>-3.8374854586491787</v>
      </c>
      <c r="L11" s="85">
        <v>-15732896</v>
      </c>
      <c r="M11" s="86">
        <v>-17453131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246552214</v>
      </c>
      <c r="D13" s="63">
        <v>230811234</v>
      </c>
      <c r="E13" s="64">
        <f t="shared" si="0"/>
        <v>-15740980</v>
      </c>
      <c r="F13" s="62">
        <v>258609460</v>
      </c>
      <c r="G13" s="63">
        <v>241733313</v>
      </c>
      <c r="H13" s="64">
        <f t="shared" si="1"/>
        <v>-16876147</v>
      </c>
      <c r="I13" s="64">
        <v>247118256</v>
      </c>
      <c r="J13" s="29">
        <f t="shared" si="2"/>
        <v>-6.384440741627248</v>
      </c>
      <c r="K13" s="30">
        <f t="shared" si="3"/>
        <v>-6.5257268624280025</v>
      </c>
      <c r="L13" s="83">
        <v>-21298575</v>
      </c>
      <c r="M13" s="84">
        <v>-24071871</v>
      </c>
      <c r="N13" s="31">
        <f t="shared" si="4"/>
        <v>73.90625898681014</v>
      </c>
      <c r="O13" s="30">
        <f t="shared" si="5"/>
        <v>70.10733399161204</v>
      </c>
      <c r="P13" s="5"/>
      <c r="Q13" s="32"/>
    </row>
    <row r="14" spans="1:17" ht="12.75">
      <c r="A14" s="2" t="s">
        <v>16</v>
      </c>
      <c r="B14" s="28" t="s">
        <v>24</v>
      </c>
      <c r="C14" s="62">
        <v>750000</v>
      </c>
      <c r="D14" s="63">
        <v>500000</v>
      </c>
      <c r="E14" s="64">
        <f t="shared" si="0"/>
        <v>-250000</v>
      </c>
      <c r="F14" s="62">
        <v>770000</v>
      </c>
      <c r="G14" s="63">
        <v>500000</v>
      </c>
      <c r="H14" s="64">
        <f t="shared" si="1"/>
        <v>-270000</v>
      </c>
      <c r="I14" s="64">
        <v>500000</v>
      </c>
      <c r="J14" s="29">
        <f t="shared" si="2"/>
        <v>-33.33333333333333</v>
      </c>
      <c r="K14" s="30">
        <f t="shared" si="3"/>
        <v>-35.064935064935064</v>
      </c>
      <c r="L14" s="83">
        <v>-21298575</v>
      </c>
      <c r="M14" s="84">
        <v>-24071871</v>
      </c>
      <c r="N14" s="31">
        <f t="shared" si="4"/>
        <v>1.173787448221301</v>
      </c>
      <c r="O14" s="30">
        <f t="shared" si="5"/>
        <v>1.1216411055044289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-21298575</v>
      </c>
      <c r="M15" s="84">
        <v>-24071871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-21298575</v>
      </c>
      <c r="M16" s="84">
        <v>-24071871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201473655</v>
      </c>
      <c r="D17" s="63">
        <v>196166060</v>
      </c>
      <c r="E17" s="64">
        <f t="shared" si="0"/>
        <v>-5307595</v>
      </c>
      <c r="F17" s="62">
        <v>203263620</v>
      </c>
      <c r="G17" s="63">
        <v>196337896</v>
      </c>
      <c r="H17" s="64">
        <f t="shared" si="1"/>
        <v>-6925724</v>
      </c>
      <c r="I17" s="64">
        <v>196425829</v>
      </c>
      <c r="J17" s="41">
        <f t="shared" si="2"/>
        <v>-2.6343866149646216</v>
      </c>
      <c r="K17" s="30">
        <f t="shared" si="3"/>
        <v>-3.4072619586328337</v>
      </c>
      <c r="L17" s="87">
        <v>-21298575</v>
      </c>
      <c r="M17" s="84">
        <v>-24071871</v>
      </c>
      <c r="N17" s="31">
        <f t="shared" si="4"/>
        <v>24.919953564968548</v>
      </c>
      <c r="O17" s="30">
        <f t="shared" si="5"/>
        <v>28.771024902883536</v>
      </c>
      <c r="P17" s="5"/>
      <c r="Q17" s="32"/>
    </row>
    <row r="18" spans="1:17" ht="16.5">
      <c r="A18" s="2" t="s">
        <v>16</v>
      </c>
      <c r="B18" s="33" t="s">
        <v>27</v>
      </c>
      <c r="C18" s="65">
        <v>448775869</v>
      </c>
      <c r="D18" s="66">
        <v>427477294</v>
      </c>
      <c r="E18" s="67">
        <f t="shared" si="0"/>
        <v>-21298575</v>
      </c>
      <c r="F18" s="65">
        <v>462643080</v>
      </c>
      <c r="G18" s="66">
        <v>438571209</v>
      </c>
      <c r="H18" s="67">
        <f t="shared" si="1"/>
        <v>-24071871</v>
      </c>
      <c r="I18" s="67">
        <v>444044085</v>
      </c>
      <c r="J18" s="42">
        <f t="shared" si="2"/>
        <v>-4.745926969616096</v>
      </c>
      <c r="K18" s="35">
        <f t="shared" si="3"/>
        <v>-5.203119216654013</v>
      </c>
      <c r="L18" s="88">
        <v>-21298575</v>
      </c>
      <c r="M18" s="86">
        <v>-24071871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-6521879</v>
      </c>
      <c r="D19" s="72">
        <v>-956200</v>
      </c>
      <c r="E19" s="73">
        <f t="shared" si="0"/>
        <v>5565679</v>
      </c>
      <c r="F19" s="74">
        <v>-7836640</v>
      </c>
      <c r="G19" s="75">
        <v>-1217900</v>
      </c>
      <c r="H19" s="76">
        <f t="shared" si="1"/>
        <v>6618740</v>
      </c>
      <c r="I19" s="76">
        <v>-736500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45079911</v>
      </c>
      <c r="M22" s="84">
        <v>61048500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21951900</v>
      </c>
      <c r="D23" s="63">
        <v>67881811</v>
      </c>
      <c r="E23" s="64">
        <f t="shared" si="0"/>
        <v>45929911</v>
      </c>
      <c r="F23" s="62">
        <v>22430000</v>
      </c>
      <c r="G23" s="63">
        <v>82878500</v>
      </c>
      <c r="H23" s="64">
        <f t="shared" si="1"/>
        <v>60448500</v>
      </c>
      <c r="I23" s="64">
        <v>39796000</v>
      </c>
      <c r="J23" s="29">
        <f t="shared" si="2"/>
        <v>209.22977509919414</v>
      </c>
      <c r="K23" s="30">
        <f t="shared" si="3"/>
        <v>269.498439589835</v>
      </c>
      <c r="L23" s="83">
        <v>45079911</v>
      </c>
      <c r="M23" s="84">
        <v>61048500</v>
      </c>
      <c r="N23" s="31">
        <f t="shared" si="4"/>
        <v>101.88554054598733</v>
      </c>
      <c r="O23" s="30">
        <f t="shared" si="5"/>
        <v>99.01717486916141</v>
      </c>
      <c r="P23" s="5"/>
      <c r="Q23" s="32"/>
    </row>
    <row r="24" spans="1:17" ht="12.75">
      <c r="A24" s="6" t="s">
        <v>16</v>
      </c>
      <c r="B24" s="28" t="s">
        <v>32</v>
      </c>
      <c r="C24" s="62">
        <v>1806200</v>
      </c>
      <c r="D24" s="63">
        <v>956200</v>
      </c>
      <c r="E24" s="64">
        <f t="shared" si="0"/>
        <v>-850000</v>
      </c>
      <c r="F24" s="62">
        <v>617900</v>
      </c>
      <c r="G24" s="63">
        <v>1217900</v>
      </c>
      <c r="H24" s="64">
        <f t="shared" si="1"/>
        <v>600000</v>
      </c>
      <c r="I24" s="64">
        <v>736500</v>
      </c>
      <c r="J24" s="29">
        <f t="shared" si="2"/>
        <v>-47.06012623186801</v>
      </c>
      <c r="K24" s="30">
        <f t="shared" si="3"/>
        <v>97.10309111506716</v>
      </c>
      <c r="L24" s="83">
        <v>45079911</v>
      </c>
      <c r="M24" s="84">
        <v>61048500</v>
      </c>
      <c r="N24" s="31">
        <f t="shared" si="4"/>
        <v>-1.8855405459873247</v>
      </c>
      <c r="O24" s="30">
        <f t="shared" si="5"/>
        <v>0.9828251308385956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45079911</v>
      </c>
      <c r="M25" s="84">
        <v>61048500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23758100</v>
      </c>
      <c r="D26" s="66">
        <v>68838011</v>
      </c>
      <c r="E26" s="67">
        <f t="shared" si="0"/>
        <v>45079911</v>
      </c>
      <c r="F26" s="65">
        <v>23047900</v>
      </c>
      <c r="G26" s="66">
        <v>84096400</v>
      </c>
      <c r="H26" s="67">
        <f t="shared" si="1"/>
        <v>61048500</v>
      </c>
      <c r="I26" s="67">
        <v>40532500</v>
      </c>
      <c r="J26" s="42">
        <f t="shared" si="2"/>
        <v>189.74543839785167</v>
      </c>
      <c r="K26" s="35">
        <f t="shared" si="3"/>
        <v>264.8766265039331</v>
      </c>
      <c r="L26" s="88">
        <v>45079911</v>
      </c>
      <c r="M26" s="86">
        <v>61048500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45079911</v>
      </c>
      <c r="M28" s="84">
        <v>61048500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45079911</v>
      </c>
      <c r="M29" s="84">
        <v>61048500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45079911</v>
      </c>
      <c r="M30" s="84">
        <v>61048500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45079911</v>
      </c>
      <c r="M31" s="84">
        <v>61048500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23758100</v>
      </c>
      <c r="D32" s="63">
        <v>68838011</v>
      </c>
      <c r="E32" s="64">
        <f t="shared" si="0"/>
        <v>45079911</v>
      </c>
      <c r="F32" s="62">
        <v>23047900</v>
      </c>
      <c r="G32" s="63">
        <v>84096400</v>
      </c>
      <c r="H32" s="64">
        <f t="shared" si="1"/>
        <v>61048500</v>
      </c>
      <c r="I32" s="64">
        <v>40532500</v>
      </c>
      <c r="J32" s="29">
        <f t="shared" si="2"/>
        <v>189.74543839785167</v>
      </c>
      <c r="K32" s="30">
        <f t="shared" si="3"/>
        <v>264.8766265039331</v>
      </c>
      <c r="L32" s="83">
        <v>45079911</v>
      </c>
      <c r="M32" s="84">
        <v>61048500</v>
      </c>
      <c r="N32" s="31">
        <f t="shared" si="4"/>
        <v>100</v>
      </c>
      <c r="O32" s="30">
        <f t="shared" si="5"/>
        <v>100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23758100</v>
      </c>
      <c r="D33" s="81">
        <v>68838011</v>
      </c>
      <c r="E33" s="82">
        <f t="shared" si="0"/>
        <v>45079911</v>
      </c>
      <c r="F33" s="80">
        <v>23047900</v>
      </c>
      <c r="G33" s="81">
        <v>84096400</v>
      </c>
      <c r="H33" s="82">
        <f t="shared" si="1"/>
        <v>61048500</v>
      </c>
      <c r="I33" s="82">
        <v>40532500</v>
      </c>
      <c r="J33" s="57">
        <f t="shared" si="2"/>
        <v>189.74543839785167</v>
      </c>
      <c r="K33" s="58">
        <f t="shared" si="3"/>
        <v>264.8766265039331</v>
      </c>
      <c r="L33" s="95">
        <v>45079911</v>
      </c>
      <c r="M33" s="96">
        <v>61048500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123999072</v>
      </c>
      <c r="D8" s="63">
        <v>124583975</v>
      </c>
      <c r="E8" s="64">
        <f>$D8-$C8</f>
        <v>584903</v>
      </c>
      <c r="F8" s="62">
        <v>131439017</v>
      </c>
      <c r="G8" s="63">
        <v>129567335</v>
      </c>
      <c r="H8" s="64">
        <f>$G8-$F8</f>
        <v>-1871682</v>
      </c>
      <c r="I8" s="64">
        <v>134750029</v>
      </c>
      <c r="J8" s="29">
        <f>IF(($C8=0),0,(($E8/$C8)*100))</f>
        <v>0.47169949788011317</v>
      </c>
      <c r="K8" s="30">
        <f>IF(($F8=0),0,(($H8/$F8)*100))</f>
        <v>-1.4239926946501738</v>
      </c>
      <c r="L8" s="83">
        <v>-9960954</v>
      </c>
      <c r="M8" s="84">
        <v>-37960374</v>
      </c>
      <c r="N8" s="31">
        <f>IF(($L8=0),0,(($E8/$L8)*100))</f>
        <v>-5.871957645823884</v>
      </c>
      <c r="O8" s="30">
        <f>IF(($M8=0),0,(($H8/$M8)*100))</f>
        <v>4.9306205465731185</v>
      </c>
      <c r="P8" s="5"/>
      <c r="Q8" s="32"/>
    </row>
    <row r="9" spans="1:17" ht="12.75">
      <c r="A9" s="2" t="s">
        <v>16</v>
      </c>
      <c r="B9" s="28" t="s">
        <v>19</v>
      </c>
      <c r="C9" s="62">
        <v>265347341</v>
      </c>
      <c r="D9" s="63">
        <v>277188512</v>
      </c>
      <c r="E9" s="64">
        <f>$D9-$C9</f>
        <v>11841171</v>
      </c>
      <c r="F9" s="62">
        <v>281268179</v>
      </c>
      <c r="G9" s="63">
        <v>288276053</v>
      </c>
      <c r="H9" s="64">
        <f>$G9-$F9</f>
        <v>7007874</v>
      </c>
      <c r="I9" s="64">
        <v>299807094</v>
      </c>
      <c r="J9" s="29">
        <f>IF(($C9=0),0,(($E9/$C9)*100))</f>
        <v>4.46251730104957</v>
      </c>
      <c r="K9" s="30">
        <f>IF(($F9=0),0,(($H9/$F9)*100))</f>
        <v>2.491527489855154</v>
      </c>
      <c r="L9" s="83">
        <v>-9960954</v>
      </c>
      <c r="M9" s="84">
        <v>-37960374</v>
      </c>
      <c r="N9" s="31">
        <f>IF(($L9=0),0,(($E9/$L9)*100))</f>
        <v>-118.875872732672</v>
      </c>
      <c r="O9" s="30">
        <f>IF(($M9=0),0,(($H9/$M9)*100))</f>
        <v>-18.4610246463852</v>
      </c>
      <c r="P9" s="5"/>
      <c r="Q9" s="32"/>
    </row>
    <row r="10" spans="1:17" ht="12.75">
      <c r="A10" s="2" t="s">
        <v>16</v>
      </c>
      <c r="B10" s="28" t="s">
        <v>20</v>
      </c>
      <c r="C10" s="62">
        <v>232933139</v>
      </c>
      <c r="D10" s="63">
        <v>210546111</v>
      </c>
      <c r="E10" s="64">
        <f aca="true" t="shared" si="0" ref="E10:E33">$D10-$C10</f>
        <v>-22387028</v>
      </c>
      <c r="F10" s="62">
        <v>247324605</v>
      </c>
      <c r="G10" s="63">
        <v>204228039</v>
      </c>
      <c r="H10" s="64">
        <f aca="true" t="shared" si="1" ref="H10:H33">$G10-$F10</f>
        <v>-43096566</v>
      </c>
      <c r="I10" s="64">
        <v>205702715</v>
      </c>
      <c r="J10" s="29">
        <f aca="true" t="shared" si="2" ref="J10:J33">IF(($C10=0),0,(($E10/$C10)*100))</f>
        <v>-9.61092444643525</v>
      </c>
      <c r="K10" s="30">
        <f aca="true" t="shared" si="3" ref="K10:K33">IF(($F10=0),0,(($H10/$F10)*100))</f>
        <v>-17.42510252871929</v>
      </c>
      <c r="L10" s="83">
        <v>-9960954</v>
      </c>
      <c r="M10" s="84">
        <v>-37960374</v>
      </c>
      <c r="N10" s="31">
        <f aca="true" t="shared" si="4" ref="N10:N33">IF(($L10=0),0,(($E10/$L10)*100))</f>
        <v>224.74783037849585</v>
      </c>
      <c r="O10" s="30">
        <f aca="true" t="shared" si="5" ref="O10:O33">IF(($M10=0),0,(($H10/$M10)*100))</f>
        <v>113.53040409981207</v>
      </c>
      <c r="P10" s="5"/>
      <c r="Q10" s="32"/>
    </row>
    <row r="11" spans="1:17" ht="16.5">
      <c r="A11" s="6" t="s">
        <v>16</v>
      </c>
      <c r="B11" s="33" t="s">
        <v>21</v>
      </c>
      <c r="C11" s="65">
        <v>622279552</v>
      </c>
      <c r="D11" s="66">
        <v>612318598</v>
      </c>
      <c r="E11" s="67">
        <f t="shared" si="0"/>
        <v>-9960954</v>
      </c>
      <c r="F11" s="65">
        <v>660031801</v>
      </c>
      <c r="G11" s="66">
        <v>622071427</v>
      </c>
      <c r="H11" s="67">
        <f t="shared" si="1"/>
        <v>-37960374</v>
      </c>
      <c r="I11" s="67">
        <v>640259838</v>
      </c>
      <c r="J11" s="34">
        <f t="shared" si="2"/>
        <v>-1.600720121364361</v>
      </c>
      <c r="K11" s="35">
        <f t="shared" si="3"/>
        <v>-5.751294701632111</v>
      </c>
      <c r="L11" s="85">
        <v>-9960954</v>
      </c>
      <c r="M11" s="86">
        <v>-37960374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255723159</v>
      </c>
      <c r="D13" s="63">
        <v>254167059</v>
      </c>
      <c r="E13" s="64">
        <f t="shared" si="0"/>
        <v>-1556100</v>
      </c>
      <c r="F13" s="62">
        <v>271028396</v>
      </c>
      <c r="G13" s="63">
        <v>263301580</v>
      </c>
      <c r="H13" s="64">
        <f t="shared" si="1"/>
        <v>-7726816</v>
      </c>
      <c r="I13" s="64">
        <v>273833682</v>
      </c>
      <c r="J13" s="29">
        <f t="shared" si="2"/>
        <v>-0.6085096109734824</v>
      </c>
      <c r="K13" s="30">
        <f t="shared" si="3"/>
        <v>-2.8509248898037973</v>
      </c>
      <c r="L13" s="83">
        <v>-19248564</v>
      </c>
      <c r="M13" s="84">
        <v>-42148072</v>
      </c>
      <c r="N13" s="31">
        <f t="shared" si="4"/>
        <v>8.084239426899586</v>
      </c>
      <c r="O13" s="30">
        <f t="shared" si="5"/>
        <v>18.332549113990314</v>
      </c>
      <c r="P13" s="5"/>
      <c r="Q13" s="32"/>
    </row>
    <row r="14" spans="1:17" ht="12.75">
      <c r="A14" s="2" t="s">
        <v>16</v>
      </c>
      <c r="B14" s="28" t="s">
        <v>24</v>
      </c>
      <c r="C14" s="62">
        <v>84352037</v>
      </c>
      <c r="D14" s="63">
        <v>64320969</v>
      </c>
      <c r="E14" s="64">
        <f t="shared" si="0"/>
        <v>-20031068</v>
      </c>
      <c r="F14" s="62">
        <v>89413159</v>
      </c>
      <c r="G14" s="63">
        <v>66893807</v>
      </c>
      <c r="H14" s="64">
        <f t="shared" si="1"/>
        <v>-22519352</v>
      </c>
      <c r="I14" s="64">
        <v>69569559</v>
      </c>
      <c r="J14" s="29">
        <f t="shared" si="2"/>
        <v>-23.74698787653462</v>
      </c>
      <c r="K14" s="30">
        <f t="shared" si="3"/>
        <v>-25.18572462024298</v>
      </c>
      <c r="L14" s="83">
        <v>-19248564</v>
      </c>
      <c r="M14" s="84">
        <v>-42148072</v>
      </c>
      <c r="N14" s="31">
        <f t="shared" si="4"/>
        <v>104.06525910192572</v>
      </c>
      <c r="O14" s="30">
        <f t="shared" si="5"/>
        <v>53.42913906002627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-19248564</v>
      </c>
      <c r="M15" s="84">
        <v>-42148072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80436657</v>
      </c>
      <c r="D16" s="63">
        <v>87217142</v>
      </c>
      <c r="E16" s="64">
        <f t="shared" si="0"/>
        <v>6780485</v>
      </c>
      <c r="F16" s="62">
        <v>85262856</v>
      </c>
      <c r="G16" s="63">
        <v>90700628</v>
      </c>
      <c r="H16" s="64">
        <f t="shared" si="1"/>
        <v>5437772</v>
      </c>
      <c r="I16" s="64">
        <v>94328653</v>
      </c>
      <c r="J16" s="29">
        <f t="shared" si="2"/>
        <v>8.429595725242535</v>
      </c>
      <c r="K16" s="30">
        <f t="shared" si="3"/>
        <v>6.377656408788371</v>
      </c>
      <c r="L16" s="83">
        <v>-19248564</v>
      </c>
      <c r="M16" s="84">
        <v>-42148072</v>
      </c>
      <c r="N16" s="31">
        <f t="shared" si="4"/>
        <v>-35.225926463917</v>
      </c>
      <c r="O16" s="30">
        <f t="shared" si="5"/>
        <v>-12.901591323085906</v>
      </c>
      <c r="P16" s="5"/>
      <c r="Q16" s="32"/>
    </row>
    <row r="17" spans="1:17" ht="12.75">
      <c r="A17" s="2" t="s">
        <v>16</v>
      </c>
      <c r="B17" s="28" t="s">
        <v>26</v>
      </c>
      <c r="C17" s="62">
        <v>221715098</v>
      </c>
      <c r="D17" s="63">
        <v>217273217</v>
      </c>
      <c r="E17" s="64">
        <f t="shared" si="0"/>
        <v>-4441881</v>
      </c>
      <c r="F17" s="62">
        <v>234563484</v>
      </c>
      <c r="G17" s="63">
        <v>217223808</v>
      </c>
      <c r="H17" s="64">
        <f t="shared" si="1"/>
        <v>-17339676</v>
      </c>
      <c r="I17" s="64">
        <v>224996465</v>
      </c>
      <c r="J17" s="41">
        <f t="shared" si="2"/>
        <v>-2.0034183689195584</v>
      </c>
      <c r="K17" s="30">
        <f t="shared" si="3"/>
        <v>-7.39231687060037</v>
      </c>
      <c r="L17" s="87">
        <v>-19248564</v>
      </c>
      <c r="M17" s="84">
        <v>-42148072</v>
      </c>
      <c r="N17" s="31">
        <f t="shared" si="4"/>
        <v>23.07642793509168</v>
      </c>
      <c r="O17" s="30">
        <f t="shared" si="5"/>
        <v>41.13990314906931</v>
      </c>
      <c r="P17" s="5"/>
      <c r="Q17" s="32"/>
    </row>
    <row r="18" spans="1:17" ht="16.5">
      <c r="A18" s="2" t="s">
        <v>16</v>
      </c>
      <c r="B18" s="33" t="s">
        <v>27</v>
      </c>
      <c r="C18" s="65">
        <v>642226951</v>
      </c>
      <c r="D18" s="66">
        <v>622978387</v>
      </c>
      <c r="E18" s="67">
        <f t="shared" si="0"/>
        <v>-19248564</v>
      </c>
      <c r="F18" s="65">
        <v>680267895</v>
      </c>
      <c r="G18" s="66">
        <v>638119823</v>
      </c>
      <c r="H18" s="67">
        <f t="shared" si="1"/>
        <v>-42148072</v>
      </c>
      <c r="I18" s="67">
        <v>662728359</v>
      </c>
      <c r="J18" s="42">
        <f t="shared" si="2"/>
        <v>-2.9971591771457753</v>
      </c>
      <c r="K18" s="35">
        <f t="shared" si="3"/>
        <v>-6.1958049629844725</v>
      </c>
      <c r="L18" s="88">
        <v>-19248564</v>
      </c>
      <c r="M18" s="86">
        <v>-42148072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-19947399</v>
      </c>
      <c r="D19" s="72">
        <v>-10659789</v>
      </c>
      <c r="E19" s="73">
        <f t="shared" si="0"/>
        <v>9287610</v>
      </c>
      <c r="F19" s="74">
        <v>-20236094</v>
      </c>
      <c r="G19" s="75">
        <v>-16048396</v>
      </c>
      <c r="H19" s="76">
        <f t="shared" si="1"/>
        <v>4187698</v>
      </c>
      <c r="I19" s="76">
        <v>-22468521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31123738</v>
      </c>
      <c r="D22" s="63">
        <v>62749589</v>
      </c>
      <c r="E22" s="64">
        <f t="shared" si="0"/>
        <v>31625851</v>
      </c>
      <c r="F22" s="62">
        <v>25897283</v>
      </c>
      <c r="G22" s="63">
        <v>53559873</v>
      </c>
      <c r="H22" s="64">
        <f t="shared" si="1"/>
        <v>27662590</v>
      </c>
      <c r="I22" s="64">
        <v>40834783</v>
      </c>
      <c r="J22" s="29">
        <f t="shared" si="2"/>
        <v>101.61327987017496</v>
      </c>
      <c r="K22" s="30">
        <f t="shared" si="3"/>
        <v>106.81657222497047</v>
      </c>
      <c r="L22" s="83">
        <v>68439427</v>
      </c>
      <c r="M22" s="84">
        <v>68174579</v>
      </c>
      <c r="N22" s="31">
        <f t="shared" si="4"/>
        <v>46.209987994201065</v>
      </c>
      <c r="O22" s="30">
        <f t="shared" si="5"/>
        <v>40.57610682128305</v>
      </c>
      <c r="P22" s="5"/>
      <c r="Q22" s="32"/>
    </row>
    <row r="23" spans="1:17" ht="12.75">
      <c r="A23" s="6" t="s">
        <v>16</v>
      </c>
      <c r="B23" s="28" t="s">
        <v>31</v>
      </c>
      <c r="C23" s="62">
        <v>22478304</v>
      </c>
      <c r="D23" s="63">
        <v>23242771</v>
      </c>
      <c r="E23" s="64">
        <f t="shared" si="0"/>
        <v>764467</v>
      </c>
      <c r="F23" s="62">
        <v>16876740</v>
      </c>
      <c r="G23" s="63">
        <v>28549527</v>
      </c>
      <c r="H23" s="64">
        <f t="shared" si="1"/>
        <v>11672787</v>
      </c>
      <c r="I23" s="64">
        <v>35404178</v>
      </c>
      <c r="J23" s="29">
        <f t="shared" si="2"/>
        <v>3.4009104957384686</v>
      </c>
      <c r="K23" s="30">
        <f t="shared" si="3"/>
        <v>69.16493943735578</v>
      </c>
      <c r="L23" s="83">
        <v>68439427</v>
      </c>
      <c r="M23" s="84">
        <v>68174579</v>
      </c>
      <c r="N23" s="31">
        <f t="shared" si="4"/>
        <v>1.1169979549945677</v>
      </c>
      <c r="O23" s="30">
        <f t="shared" si="5"/>
        <v>17.1219055126105</v>
      </c>
      <c r="P23" s="5"/>
      <c r="Q23" s="32"/>
    </row>
    <row r="24" spans="1:17" ht="12.75">
      <c r="A24" s="6" t="s">
        <v>16</v>
      </c>
      <c r="B24" s="28" t="s">
        <v>32</v>
      </c>
      <c r="C24" s="62">
        <v>59094695</v>
      </c>
      <c r="D24" s="63">
        <v>95143804</v>
      </c>
      <c r="E24" s="64">
        <f t="shared" si="0"/>
        <v>36049109</v>
      </c>
      <c r="F24" s="62">
        <v>56016260</v>
      </c>
      <c r="G24" s="63">
        <v>84855462</v>
      </c>
      <c r="H24" s="64">
        <f t="shared" si="1"/>
        <v>28839202</v>
      </c>
      <c r="I24" s="64">
        <v>82327628</v>
      </c>
      <c r="J24" s="29">
        <f t="shared" si="2"/>
        <v>61.002276092634034</v>
      </c>
      <c r="K24" s="30">
        <f t="shared" si="3"/>
        <v>51.48362636134579</v>
      </c>
      <c r="L24" s="83">
        <v>68439427</v>
      </c>
      <c r="M24" s="84">
        <v>68174579</v>
      </c>
      <c r="N24" s="31">
        <f t="shared" si="4"/>
        <v>52.67301405080437</v>
      </c>
      <c r="O24" s="30">
        <f t="shared" si="5"/>
        <v>42.301987666106456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68439427</v>
      </c>
      <c r="M25" s="84">
        <v>68174579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112696737</v>
      </c>
      <c r="D26" s="66">
        <v>181136164</v>
      </c>
      <c r="E26" s="67">
        <f t="shared" si="0"/>
        <v>68439427</v>
      </c>
      <c r="F26" s="65">
        <v>98790283</v>
      </c>
      <c r="G26" s="66">
        <v>166964862</v>
      </c>
      <c r="H26" s="67">
        <f t="shared" si="1"/>
        <v>68174579</v>
      </c>
      <c r="I26" s="67">
        <v>158566589</v>
      </c>
      <c r="J26" s="42">
        <f t="shared" si="2"/>
        <v>60.72884523710744</v>
      </c>
      <c r="K26" s="35">
        <f t="shared" si="3"/>
        <v>69.00939741209163</v>
      </c>
      <c r="L26" s="88">
        <v>68439427</v>
      </c>
      <c r="M26" s="86">
        <v>68174579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9369907</v>
      </c>
      <c r="D28" s="63">
        <v>27696656</v>
      </c>
      <c r="E28" s="64">
        <f t="shared" si="0"/>
        <v>18326749</v>
      </c>
      <c r="F28" s="62">
        <v>12502098</v>
      </c>
      <c r="G28" s="63">
        <v>49000431</v>
      </c>
      <c r="H28" s="64">
        <f t="shared" si="1"/>
        <v>36498333</v>
      </c>
      <c r="I28" s="64">
        <v>31196934</v>
      </c>
      <c r="J28" s="29">
        <f t="shared" si="2"/>
        <v>195.5915784436281</v>
      </c>
      <c r="K28" s="30">
        <f t="shared" si="3"/>
        <v>291.9376651822758</v>
      </c>
      <c r="L28" s="83">
        <v>68439427</v>
      </c>
      <c r="M28" s="84">
        <v>68174579</v>
      </c>
      <c r="N28" s="31">
        <f t="shared" si="4"/>
        <v>26.778057332361943</v>
      </c>
      <c r="O28" s="30">
        <f t="shared" si="5"/>
        <v>53.53657262775323</v>
      </c>
      <c r="P28" s="5"/>
      <c r="Q28" s="32"/>
    </row>
    <row r="29" spans="1:17" ht="12.75">
      <c r="A29" s="6" t="s">
        <v>16</v>
      </c>
      <c r="B29" s="28" t="s">
        <v>36</v>
      </c>
      <c r="C29" s="62">
        <v>17800869</v>
      </c>
      <c r="D29" s="63">
        <v>14860000</v>
      </c>
      <c r="E29" s="64">
        <f t="shared" si="0"/>
        <v>-2940869</v>
      </c>
      <c r="F29" s="62">
        <v>10100000</v>
      </c>
      <c r="G29" s="63">
        <v>14124782</v>
      </c>
      <c r="H29" s="64">
        <f t="shared" si="1"/>
        <v>4024782</v>
      </c>
      <c r="I29" s="64">
        <v>10593773</v>
      </c>
      <c r="J29" s="29">
        <f t="shared" si="2"/>
        <v>-16.520929399570324</v>
      </c>
      <c r="K29" s="30">
        <f t="shared" si="3"/>
        <v>39.84932673267327</v>
      </c>
      <c r="L29" s="83">
        <v>68439427</v>
      </c>
      <c r="M29" s="84">
        <v>68174579</v>
      </c>
      <c r="N29" s="31">
        <f t="shared" si="4"/>
        <v>-4.297039190582352</v>
      </c>
      <c r="O29" s="30">
        <f t="shared" si="5"/>
        <v>5.9036404170534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68439427</v>
      </c>
      <c r="M30" s="84">
        <v>68174579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13750000</v>
      </c>
      <c r="D31" s="63">
        <v>46821631</v>
      </c>
      <c r="E31" s="64">
        <f t="shared" si="0"/>
        <v>33071631</v>
      </c>
      <c r="F31" s="62">
        <v>13750000</v>
      </c>
      <c r="G31" s="63">
        <v>46240000</v>
      </c>
      <c r="H31" s="64">
        <f t="shared" si="1"/>
        <v>32490000</v>
      </c>
      <c r="I31" s="64">
        <v>65829680</v>
      </c>
      <c r="J31" s="29">
        <f t="shared" si="2"/>
        <v>240.52095272727274</v>
      </c>
      <c r="K31" s="30">
        <f t="shared" si="3"/>
        <v>236.2909090909091</v>
      </c>
      <c r="L31" s="83">
        <v>68439427</v>
      </c>
      <c r="M31" s="84">
        <v>68174579</v>
      </c>
      <c r="N31" s="31">
        <f t="shared" si="4"/>
        <v>48.32248376363525</v>
      </c>
      <c r="O31" s="30">
        <f t="shared" si="5"/>
        <v>47.65705997245689</v>
      </c>
      <c r="P31" s="5"/>
      <c r="Q31" s="32"/>
    </row>
    <row r="32" spans="1:17" ht="12.75">
      <c r="A32" s="6" t="s">
        <v>16</v>
      </c>
      <c r="B32" s="28" t="s">
        <v>39</v>
      </c>
      <c r="C32" s="62">
        <v>71775961</v>
      </c>
      <c r="D32" s="63">
        <v>91757877</v>
      </c>
      <c r="E32" s="64">
        <f t="shared" si="0"/>
        <v>19981916</v>
      </c>
      <c r="F32" s="62">
        <v>62438185</v>
      </c>
      <c r="G32" s="63">
        <v>57599649</v>
      </c>
      <c r="H32" s="64">
        <f t="shared" si="1"/>
        <v>-4838536</v>
      </c>
      <c r="I32" s="64">
        <v>50946202</v>
      </c>
      <c r="J32" s="29">
        <f t="shared" si="2"/>
        <v>27.839287306790638</v>
      </c>
      <c r="K32" s="30">
        <f t="shared" si="3"/>
        <v>-7.749321989420416</v>
      </c>
      <c r="L32" s="83">
        <v>68439427</v>
      </c>
      <c r="M32" s="84">
        <v>68174579</v>
      </c>
      <c r="N32" s="31">
        <f t="shared" si="4"/>
        <v>29.19649809458516</v>
      </c>
      <c r="O32" s="30">
        <f t="shared" si="5"/>
        <v>-7.097273017263516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112696737</v>
      </c>
      <c r="D33" s="81">
        <v>181136164</v>
      </c>
      <c r="E33" s="82">
        <f t="shared" si="0"/>
        <v>68439427</v>
      </c>
      <c r="F33" s="80">
        <v>98790283</v>
      </c>
      <c r="G33" s="81">
        <v>166964862</v>
      </c>
      <c r="H33" s="82">
        <f t="shared" si="1"/>
        <v>68174579</v>
      </c>
      <c r="I33" s="82">
        <v>158566589</v>
      </c>
      <c r="J33" s="57">
        <f t="shared" si="2"/>
        <v>60.72884523710744</v>
      </c>
      <c r="K33" s="58">
        <f t="shared" si="3"/>
        <v>69.00939741209163</v>
      </c>
      <c r="L33" s="95">
        <v>68439427</v>
      </c>
      <c r="M33" s="96">
        <v>68174579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275225976</v>
      </c>
      <c r="D8" s="63">
        <v>275636575</v>
      </c>
      <c r="E8" s="64">
        <f>$D8-$C8</f>
        <v>410599</v>
      </c>
      <c r="F8" s="62">
        <v>288401976</v>
      </c>
      <c r="G8" s="63">
        <v>286662038</v>
      </c>
      <c r="H8" s="64">
        <f>$G8-$F8</f>
        <v>-1739938</v>
      </c>
      <c r="I8" s="64">
        <v>298128520</v>
      </c>
      <c r="J8" s="29">
        <f>IF(($C8=0),0,(($E8/$C8)*100))</f>
        <v>0.14918613641322867</v>
      </c>
      <c r="K8" s="30">
        <f>IF(($F8=0),0,(($H8/$F8)*100))</f>
        <v>-0.6033030786169093</v>
      </c>
      <c r="L8" s="83">
        <v>97363029</v>
      </c>
      <c r="M8" s="84">
        <v>48477092</v>
      </c>
      <c r="N8" s="31">
        <f>IF(($L8=0),0,(($E8/$L8)*100))</f>
        <v>0.42171962419123177</v>
      </c>
      <c r="O8" s="30">
        <f>IF(($M8=0),0,(($H8/$M8)*100))</f>
        <v>-3.5891963156535875</v>
      </c>
      <c r="P8" s="5"/>
      <c r="Q8" s="32"/>
    </row>
    <row r="9" spans="1:17" ht="12.75">
      <c r="A9" s="2" t="s">
        <v>16</v>
      </c>
      <c r="B9" s="28" t="s">
        <v>19</v>
      </c>
      <c r="C9" s="62">
        <v>693993800</v>
      </c>
      <c r="D9" s="63">
        <v>793857881</v>
      </c>
      <c r="E9" s="64">
        <f>$D9-$C9</f>
        <v>99864081</v>
      </c>
      <c r="F9" s="62">
        <v>768303900</v>
      </c>
      <c r="G9" s="63">
        <v>865355978</v>
      </c>
      <c r="H9" s="64">
        <f>$G9-$F9</f>
        <v>97052078</v>
      </c>
      <c r="I9" s="64">
        <v>944485664</v>
      </c>
      <c r="J9" s="29">
        <f>IF(($C9=0),0,(($E9/$C9)*100))</f>
        <v>14.389765585802063</v>
      </c>
      <c r="K9" s="30">
        <f>IF(($F9=0),0,(($H9/$F9)*100))</f>
        <v>12.631990804680285</v>
      </c>
      <c r="L9" s="83">
        <v>97363029</v>
      </c>
      <c r="M9" s="84">
        <v>48477092</v>
      </c>
      <c r="N9" s="31">
        <f>IF(($L9=0),0,(($E9/$L9)*100))</f>
        <v>102.56879025405013</v>
      </c>
      <c r="O9" s="30">
        <f>IF(($M9=0),0,(($H9/$M9)*100))</f>
        <v>200.2019386806453</v>
      </c>
      <c r="P9" s="5"/>
      <c r="Q9" s="32"/>
    </row>
    <row r="10" spans="1:17" ht="12.75">
      <c r="A10" s="2" t="s">
        <v>16</v>
      </c>
      <c r="B10" s="28" t="s">
        <v>20</v>
      </c>
      <c r="C10" s="62">
        <v>350255750</v>
      </c>
      <c r="D10" s="63">
        <v>347344099</v>
      </c>
      <c r="E10" s="64">
        <f aca="true" t="shared" si="0" ref="E10:E33">$D10-$C10</f>
        <v>-2911651</v>
      </c>
      <c r="F10" s="62">
        <v>366876650</v>
      </c>
      <c r="G10" s="63">
        <v>320041602</v>
      </c>
      <c r="H10" s="64">
        <f aca="true" t="shared" si="1" ref="H10:H33">$G10-$F10</f>
        <v>-46835048</v>
      </c>
      <c r="I10" s="64">
        <v>277679656</v>
      </c>
      <c r="J10" s="29">
        <f aca="true" t="shared" si="2" ref="J10:J33">IF(($C10=0),0,(($E10/$C10)*100))</f>
        <v>-0.8312928481545271</v>
      </c>
      <c r="K10" s="30">
        <f aca="true" t="shared" si="3" ref="K10:K33">IF(($F10=0),0,(($H10/$F10)*100))</f>
        <v>-12.765884119362733</v>
      </c>
      <c r="L10" s="83">
        <v>97363029</v>
      </c>
      <c r="M10" s="84">
        <v>48477092</v>
      </c>
      <c r="N10" s="31">
        <f aca="true" t="shared" si="4" ref="N10:N33">IF(($L10=0),0,(($E10/$L10)*100))</f>
        <v>-2.99050987824136</v>
      </c>
      <c r="O10" s="30">
        <f aca="true" t="shared" si="5" ref="O10:O33">IF(($M10=0),0,(($H10/$M10)*100))</f>
        <v>-96.6127423649917</v>
      </c>
      <c r="P10" s="5"/>
      <c r="Q10" s="32"/>
    </row>
    <row r="11" spans="1:17" ht="16.5">
      <c r="A11" s="6" t="s">
        <v>16</v>
      </c>
      <c r="B11" s="33" t="s">
        <v>21</v>
      </c>
      <c r="C11" s="65">
        <v>1319475526</v>
      </c>
      <c r="D11" s="66">
        <v>1416838555</v>
      </c>
      <c r="E11" s="67">
        <f t="shared" si="0"/>
        <v>97363029</v>
      </c>
      <c r="F11" s="65">
        <v>1423582526</v>
      </c>
      <c r="G11" s="66">
        <v>1472059618</v>
      </c>
      <c r="H11" s="67">
        <f t="shared" si="1"/>
        <v>48477092</v>
      </c>
      <c r="I11" s="67">
        <v>1520293840</v>
      </c>
      <c r="J11" s="34">
        <f t="shared" si="2"/>
        <v>7.378918902357875</v>
      </c>
      <c r="K11" s="35">
        <f t="shared" si="3"/>
        <v>3.4052884967766177</v>
      </c>
      <c r="L11" s="85">
        <v>97363029</v>
      </c>
      <c r="M11" s="86">
        <v>48477092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456328395</v>
      </c>
      <c r="D13" s="63">
        <v>463803559</v>
      </c>
      <c r="E13" s="64">
        <f t="shared" si="0"/>
        <v>7475164</v>
      </c>
      <c r="F13" s="62">
        <v>482727340</v>
      </c>
      <c r="G13" s="63">
        <v>482942386</v>
      </c>
      <c r="H13" s="64">
        <f t="shared" si="1"/>
        <v>215046</v>
      </c>
      <c r="I13" s="64">
        <v>504312580</v>
      </c>
      <c r="J13" s="29">
        <f t="shared" si="2"/>
        <v>1.6381106417890126</v>
      </c>
      <c r="K13" s="30">
        <f t="shared" si="3"/>
        <v>0.04454812938500645</v>
      </c>
      <c r="L13" s="83">
        <v>92807979</v>
      </c>
      <c r="M13" s="84">
        <v>63274201</v>
      </c>
      <c r="N13" s="31">
        <f t="shared" si="4"/>
        <v>8.05444109498387</v>
      </c>
      <c r="O13" s="30">
        <f t="shared" si="5"/>
        <v>0.3398636357336223</v>
      </c>
      <c r="P13" s="5"/>
      <c r="Q13" s="32"/>
    </row>
    <row r="14" spans="1:17" ht="12.75">
      <c r="A14" s="2" t="s">
        <v>16</v>
      </c>
      <c r="B14" s="28" t="s">
        <v>24</v>
      </c>
      <c r="C14" s="62">
        <v>27576636</v>
      </c>
      <c r="D14" s="63">
        <v>21500000</v>
      </c>
      <c r="E14" s="64">
        <f t="shared" si="0"/>
        <v>-6076636</v>
      </c>
      <c r="F14" s="62">
        <v>28955469</v>
      </c>
      <c r="G14" s="63">
        <v>21500000</v>
      </c>
      <c r="H14" s="64">
        <f t="shared" si="1"/>
        <v>-7455469</v>
      </c>
      <c r="I14" s="64">
        <v>21500000</v>
      </c>
      <c r="J14" s="29">
        <f t="shared" si="2"/>
        <v>-22.03545058940474</v>
      </c>
      <c r="K14" s="30">
        <f t="shared" si="3"/>
        <v>-25.748051257605255</v>
      </c>
      <c r="L14" s="83">
        <v>92807979</v>
      </c>
      <c r="M14" s="84">
        <v>63274201</v>
      </c>
      <c r="N14" s="31">
        <f t="shared" si="4"/>
        <v>-6.5475361768194515</v>
      </c>
      <c r="O14" s="30">
        <f t="shared" si="5"/>
        <v>-11.78279438091996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92807979</v>
      </c>
      <c r="M15" s="84">
        <v>63274201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290978375</v>
      </c>
      <c r="D16" s="63">
        <v>353706800</v>
      </c>
      <c r="E16" s="64">
        <f t="shared" si="0"/>
        <v>62728425</v>
      </c>
      <c r="F16" s="62">
        <v>313125882</v>
      </c>
      <c r="G16" s="63">
        <v>385186704</v>
      </c>
      <c r="H16" s="64">
        <f t="shared" si="1"/>
        <v>72060822</v>
      </c>
      <c r="I16" s="64">
        <v>419468321</v>
      </c>
      <c r="J16" s="29">
        <f t="shared" si="2"/>
        <v>21.557761809619013</v>
      </c>
      <c r="K16" s="30">
        <f t="shared" si="3"/>
        <v>23.013371344371976</v>
      </c>
      <c r="L16" s="83">
        <v>92807979</v>
      </c>
      <c r="M16" s="84">
        <v>63274201</v>
      </c>
      <c r="N16" s="31">
        <f t="shared" si="4"/>
        <v>67.58947417656837</v>
      </c>
      <c r="O16" s="30">
        <f t="shared" si="5"/>
        <v>113.88657756421136</v>
      </c>
      <c r="P16" s="5"/>
      <c r="Q16" s="32"/>
    </row>
    <row r="17" spans="1:17" ht="12.75">
      <c r="A17" s="2" t="s">
        <v>16</v>
      </c>
      <c r="B17" s="28" t="s">
        <v>26</v>
      </c>
      <c r="C17" s="62">
        <v>627315047</v>
      </c>
      <c r="D17" s="63">
        <v>655996073</v>
      </c>
      <c r="E17" s="64">
        <f t="shared" si="0"/>
        <v>28681026</v>
      </c>
      <c r="F17" s="62">
        <v>646976861</v>
      </c>
      <c r="G17" s="63">
        <v>645430663</v>
      </c>
      <c r="H17" s="64">
        <f t="shared" si="1"/>
        <v>-1546198</v>
      </c>
      <c r="I17" s="64">
        <v>655330765</v>
      </c>
      <c r="J17" s="41">
        <f t="shared" si="2"/>
        <v>4.572029020690779</v>
      </c>
      <c r="K17" s="30">
        <f t="shared" si="3"/>
        <v>-0.23898814520354228</v>
      </c>
      <c r="L17" s="87">
        <v>92807979</v>
      </c>
      <c r="M17" s="84">
        <v>63274201</v>
      </c>
      <c r="N17" s="31">
        <f t="shared" si="4"/>
        <v>30.90362090526721</v>
      </c>
      <c r="O17" s="30">
        <f t="shared" si="5"/>
        <v>-2.443646819025024</v>
      </c>
      <c r="P17" s="5"/>
      <c r="Q17" s="32"/>
    </row>
    <row r="18" spans="1:17" ht="16.5">
      <c r="A18" s="2" t="s">
        <v>16</v>
      </c>
      <c r="B18" s="33" t="s">
        <v>27</v>
      </c>
      <c r="C18" s="65">
        <v>1402198453</v>
      </c>
      <c r="D18" s="66">
        <v>1495006432</v>
      </c>
      <c r="E18" s="67">
        <f t="shared" si="0"/>
        <v>92807979</v>
      </c>
      <c r="F18" s="65">
        <v>1471785552</v>
      </c>
      <c r="G18" s="66">
        <v>1535059753</v>
      </c>
      <c r="H18" s="67">
        <f t="shared" si="1"/>
        <v>63274201</v>
      </c>
      <c r="I18" s="67">
        <v>1600611666</v>
      </c>
      <c r="J18" s="42">
        <f t="shared" si="2"/>
        <v>6.6187477814882465</v>
      </c>
      <c r="K18" s="35">
        <f t="shared" si="3"/>
        <v>4.299145409738334</v>
      </c>
      <c r="L18" s="88">
        <v>92807979</v>
      </c>
      <c r="M18" s="86">
        <v>63274201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-82722927</v>
      </c>
      <c r="D19" s="72">
        <v>-78167877</v>
      </c>
      <c r="E19" s="73">
        <f t="shared" si="0"/>
        <v>4555050</v>
      </c>
      <c r="F19" s="74">
        <v>-48203026</v>
      </c>
      <c r="G19" s="75">
        <v>-63000135</v>
      </c>
      <c r="H19" s="76">
        <f t="shared" si="1"/>
        <v>-14797109</v>
      </c>
      <c r="I19" s="76">
        <v>-80317826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58000000</v>
      </c>
      <c r="D22" s="63">
        <v>94065595</v>
      </c>
      <c r="E22" s="64">
        <f t="shared" si="0"/>
        <v>36065595</v>
      </c>
      <c r="F22" s="62">
        <v>59000000</v>
      </c>
      <c r="G22" s="63">
        <v>50000000</v>
      </c>
      <c r="H22" s="64">
        <f t="shared" si="1"/>
        <v>-9000000</v>
      </c>
      <c r="I22" s="64">
        <v>50000000</v>
      </c>
      <c r="J22" s="29">
        <f t="shared" si="2"/>
        <v>62.18206034482758</v>
      </c>
      <c r="K22" s="30">
        <f t="shared" si="3"/>
        <v>-15.254237288135593</v>
      </c>
      <c r="L22" s="83">
        <v>77612326</v>
      </c>
      <c r="M22" s="84">
        <v>-12091805</v>
      </c>
      <c r="N22" s="31">
        <f t="shared" si="4"/>
        <v>46.46890108666502</v>
      </c>
      <c r="O22" s="30">
        <f t="shared" si="5"/>
        <v>74.4305750878384</v>
      </c>
      <c r="P22" s="5"/>
      <c r="Q22" s="32"/>
    </row>
    <row r="23" spans="1:17" ht="12.75">
      <c r="A23" s="6" t="s">
        <v>16</v>
      </c>
      <c r="B23" s="28" t="s">
        <v>31</v>
      </c>
      <c r="C23" s="62">
        <v>50025671</v>
      </c>
      <c r="D23" s="63">
        <v>69153867</v>
      </c>
      <c r="E23" s="64">
        <f t="shared" si="0"/>
        <v>19128196</v>
      </c>
      <c r="F23" s="62">
        <v>20000000</v>
      </c>
      <c r="G23" s="63">
        <v>15000000</v>
      </c>
      <c r="H23" s="64">
        <f t="shared" si="1"/>
        <v>-5000000</v>
      </c>
      <c r="I23" s="64">
        <v>10000000</v>
      </c>
      <c r="J23" s="29">
        <f t="shared" si="2"/>
        <v>38.236760482433105</v>
      </c>
      <c r="K23" s="30">
        <f t="shared" si="3"/>
        <v>-25</v>
      </c>
      <c r="L23" s="83">
        <v>77612326</v>
      </c>
      <c r="M23" s="84">
        <v>-12091805</v>
      </c>
      <c r="N23" s="31">
        <f t="shared" si="4"/>
        <v>24.64582236589585</v>
      </c>
      <c r="O23" s="30">
        <f t="shared" si="5"/>
        <v>41.35031949324357</v>
      </c>
      <c r="P23" s="5"/>
      <c r="Q23" s="32"/>
    </row>
    <row r="24" spans="1:17" ht="12.75">
      <c r="A24" s="6" t="s">
        <v>16</v>
      </c>
      <c r="B24" s="28" t="s">
        <v>32</v>
      </c>
      <c r="C24" s="62">
        <v>89136550</v>
      </c>
      <c r="D24" s="63">
        <v>111555085</v>
      </c>
      <c r="E24" s="64">
        <f t="shared" si="0"/>
        <v>22418535</v>
      </c>
      <c r="F24" s="62">
        <v>75378000</v>
      </c>
      <c r="G24" s="63">
        <v>77286195</v>
      </c>
      <c r="H24" s="64">
        <f t="shared" si="1"/>
        <v>1908195</v>
      </c>
      <c r="I24" s="64">
        <v>35835000</v>
      </c>
      <c r="J24" s="29">
        <f t="shared" si="2"/>
        <v>25.15077709424473</v>
      </c>
      <c r="K24" s="30">
        <f t="shared" si="3"/>
        <v>2.53150123378174</v>
      </c>
      <c r="L24" s="83">
        <v>77612326</v>
      </c>
      <c r="M24" s="84">
        <v>-12091805</v>
      </c>
      <c r="N24" s="31">
        <f t="shared" si="4"/>
        <v>28.885276547439126</v>
      </c>
      <c r="O24" s="30">
        <f t="shared" si="5"/>
        <v>-15.78089458108198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77612326</v>
      </c>
      <c r="M25" s="84">
        <v>-12091805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197162221</v>
      </c>
      <c r="D26" s="66">
        <v>274774547</v>
      </c>
      <c r="E26" s="67">
        <f t="shared" si="0"/>
        <v>77612326</v>
      </c>
      <c r="F26" s="65">
        <v>154378000</v>
      </c>
      <c r="G26" s="66">
        <v>142286195</v>
      </c>
      <c r="H26" s="67">
        <f t="shared" si="1"/>
        <v>-12091805</v>
      </c>
      <c r="I26" s="67">
        <v>95835000</v>
      </c>
      <c r="J26" s="42">
        <f t="shared" si="2"/>
        <v>39.364704661142966</v>
      </c>
      <c r="K26" s="35">
        <f t="shared" si="3"/>
        <v>-7.832595965746416</v>
      </c>
      <c r="L26" s="88">
        <v>77612326</v>
      </c>
      <c r="M26" s="86">
        <v>-12091805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35515738</v>
      </c>
      <c r="D28" s="63">
        <v>51982119</v>
      </c>
      <c r="E28" s="64">
        <f t="shared" si="0"/>
        <v>16466381</v>
      </c>
      <c r="F28" s="62">
        <v>22000000</v>
      </c>
      <c r="G28" s="63">
        <v>25900000</v>
      </c>
      <c r="H28" s="64">
        <f t="shared" si="1"/>
        <v>3900000</v>
      </c>
      <c r="I28" s="64">
        <v>22000000</v>
      </c>
      <c r="J28" s="29">
        <f t="shared" si="2"/>
        <v>46.3636177291318</v>
      </c>
      <c r="K28" s="30">
        <f t="shared" si="3"/>
        <v>17.727272727272727</v>
      </c>
      <c r="L28" s="83">
        <v>77612326</v>
      </c>
      <c r="M28" s="84">
        <v>-12091805</v>
      </c>
      <c r="N28" s="31">
        <f t="shared" si="4"/>
        <v>21.216193159833914</v>
      </c>
      <c r="O28" s="30">
        <f t="shared" si="5"/>
        <v>-32.253249204729975</v>
      </c>
      <c r="P28" s="5"/>
      <c r="Q28" s="32"/>
    </row>
    <row r="29" spans="1:17" ht="12.75">
      <c r="A29" s="6" t="s">
        <v>16</v>
      </c>
      <c r="B29" s="28" t="s">
        <v>36</v>
      </c>
      <c r="C29" s="62">
        <v>46500000</v>
      </c>
      <c r="D29" s="63">
        <v>65980509</v>
      </c>
      <c r="E29" s="64">
        <f t="shared" si="0"/>
        <v>19480509</v>
      </c>
      <c r="F29" s="62">
        <v>31000000</v>
      </c>
      <c r="G29" s="63">
        <v>16100000</v>
      </c>
      <c r="H29" s="64">
        <f t="shared" si="1"/>
        <v>-14900000</v>
      </c>
      <c r="I29" s="64">
        <v>22000000</v>
      </c>
      <c r="J29" s="29">
        <f t="shared" si="2"/>
        <v>41.893567741935485</v>
      </c>
      <c r="K29" s="30">
        <f t="shared" si="3"/>
        <v>-48.064516129032256</v>
      </c>
      <c r="L29" s="83">
        <v>77612326</v>
      </c>
      <c r="M29" s="84">
        <v>-12091805</v>
      </c>
      <c r="N29" s="31">
        <f t="shared" si="4"/>
        <v>25.099761859991155</v>
      </c>
      <c r="O29" s="30">
        <f t="shared" si="5"/>
        <v>123.22395208986583</v>
      </c>
      <c r="P29" s="5"/>
      <c r="Q29" s="32"/>
    </row>
    <row r="30" spans="1:17" ht="12.75">
      <c r="A30" s="6" t="s">
        <v>16</v>
      </c>
      <c r="B30" s="28" t="s">
        <v>37</v>
      </c>
      <c r="C30" s="62">
        <v>46666550</v>
      </c>
      <c r="D30" s="63">
        <v>52259085</v>
      </c>
      <c r="E30" s="64">
        <f t="shared" si="0"/>
        <v>5592535</v>
      </c>
      <c r="F30" s="62">
        <v>37850000</v>
      </c>
      <c r="G30" s="63">
        <v>36458195</v>
      </c>
      <c r="H30" s="64">
        <f t="shared" si="1"/>
        <v>-1391805</v>
      </c>
      <c r="I30" s="64">
        <v>3267000</v>
      </c>
      <c r="J30" s="29">
        <f t="shared" si="2"/>
        <v>11.9840335315124</v>
      </c>
      <c r="K30" s="30">
        <f t="shared" si="3"/>
        <v>-3.6771598414795243</v>
      </c>
      <c r="L30" s="83">
        <v>77612326</v>
      </c>
      <c r="M30" s="84">
        <v>-12091805</v>
      </c>
      <c r="N30" s="31">
        <f t="shared" si="4"/>
        <v>7.205730440291147</v>
      </c>
      <c r="O30" s="30">
        <f t="shared" si="5"/>
        <v>11.51031628445877</v>
      </c>
      <c r="P30" s="5"/>
      <c r="Q30" s="32"/>
    </row>
    <row r="31" spans="1:17" ht="12.75">
      <c r="A31" s="6" t="s">
        <v>16</v>
      </c>
      <c r="B31" s="28" t="s">
        <v>38</v>
      </c>
      <c r="C31" s="62">
        <v>11434262</v>
      </c>
      <c r="D31" s="63">
        <v>16808000</v>
      </c>
      <c r="E31" s="64">
        <f t="shared" si="0"/>
        <v>5373738</v>
      </c>
      <c r="F31" s="62">
        <v>17000000</v>
      </c>
      <c r="G31" s="63">
        <v>13000000</v>
      </c>
      <c r="H31" s="64">
        <f t="shared" si="1"/>
        <v>-4000000</v>
      </c>
      <c r="I31" s="64">
        <v>2000000</v>
      </c>
      <c r="J31" s="29">
        <f t="shared" si="2"/>
        <v>46.99680661506619</v>
      </c>
      <c r="K31" s="30">
        <f t="shared" si="3"/>
        <v>-23.52941176470588</v>
      </c>
      <c r="L31" s="83">
        <v>77612326</v>
      </c>
      <c r="M31" s="84">
        <v>-12091805</v>
      </c>
      <c r="N31" s="31">
        <f t="shared" si="4"/>
        <v>6.923820322045238</v>
      </c>
      <c r="O31" s="30">
        <f t="shared" si="5"/>
        <v>33.08025559459485</v>
      </c>
      <c r="P31" s="5"/>
      <c r="Q31" s="32"/>
    </row>
    <row r="32" spans="1:17" ht="12.75">
      <c r="A32" s="6" t="s">
        <v>16</v>
      </c>
      <c r="B32" s="28" t="s">
        <v>39</v>
      </c>
      <c r="C32" s="62">
        <v>57045671</v>
      </c>
      <c r="D32" s="63">
        <v>87744834</v>
      </c>
      <c r="E32" s="64">
        <f t="shared" si="0"/>
        <v>30699163</v>
      </c>
      <c r="F32" s="62">
        <v>46528000</v>
      </c>
      <c r="G32" s="63">
        <v>50828000</v>
      </c>
      <c r="H32" s="64">
        <f t="shared" si="1"/>
        <v>4300000</v>
      </c>
      <c r="I32" s="64">
        <v>46568000</v>
      </c>
      <c r="J32" s="29">
        <f t="shared" si="2"/>
        <v>53.81506161966261</v>
      </c>
      <c r="K32" s="30">
        <f t="shared" si="3"/>
        <v>9.241746905089409</v>
      </c>
      <c r="L32" s="83">
        <v>77612326</v>
      </c>
      <c r="M32" s="84">
        <v>-12091805</v>
      </c>
      <c r="N32" s="31">
        <f t="shared" si="4"/>
        <v>39.554494217838545</v>
      </c>
      <c r="O32" s="30">
        <f t="shared" si="5"/>
        <v>-35.56127476418946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197162221</v>
      </c>
      <c r="D33" s="81">
        <v>274774547</v>
      </c>
      <c r="E33" s="82">
        <f t="shared" si="0"/>
        <v>77612326</v>
      </c>
      <c r="F33" s="80">
        <v>154378000</v>
      </c>
      <c r="G33" s="81">
        <v>142286195</v>
      </c>
      <c r="H33" s="82">
        <f t="shared" si="1"/>
        <v>-12091805</v>
      </c>
      <c r="I33" s="82">
        <v>95835000</v>
      </c>
      <c r="J33" s="57">
        <f t="shared" si="2"/>
        <v>39.364704661142966</v>
      </c>
      <c r="K33" s="58">
        <f t="shared" si="3"/>
        <v>-7.832595965746416</v>
      </c>
      <c r="L33" s="95">
        <v>77612326</v>
      </c>
      <c r="M33" s="96">
        <v>-12091805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79271200</v>
      </c>
      <c r="D8" s="63">
        <v>77675100</v>
      </c>
      <c r="E8" s="64">
        <f>$D8-$C8</f>
        <v>-1596100</v>
      </c>
      <c r="F8" s="62">
        <v>84847200</v>
      </c>
      <c r="G8" s="63">
        <v>81036500</v>
      </c>
      <c r="H8" s="64">
        <f>$G8-$F8</f>
        <v>-3810700</v>
      </c>
      <c r="I8" s="64">
        <v>84695500</v>
      </c>
      <c r="J8" s="29">
        <f>IF(($C8=0),0,(($E8/$C8)*100))</f>
        <v>-2.01346769066193</v>
      </c>
      <c r="K8" s="30">
        <f>IF(($F8=0),0,(($H8/$F8)*100))</f>
        <v>-4.4912501532166065</v>
      </c>
      <c r="L8" s="83">
        <v>-3958362</v>
      </c>
      <c r="M8" s="84">
        <v>6956500</v>
      </c>
      <c r="N8" s="31">
        <f>IF(($L8=0),0,(($E8/$L8)*100))</f>
        <v>40.32223429792424</v>
      </c>
      <c r="O8" s="30">
        <f>IF(($M8=0),0,(($H8/$M8)*100))</f>
        <v>-54.77898368432401</v>
      </c>
      <c r="P8" s="5"/>
      <c r="Q8" s="32"/>
    </row>
    <row r="9" spans="1:17" ht="12.75">
      <c r="A9" s="2" t="s">
        <v>16</v>
      </c>
      <c r="B9" s="28" t="s">
        <v>19</v>
      </c>
      <c r="C9" s="62">
        <v>209769000</v>
      </c>
      <c r="D9" s="63">
        <v>224410940</v>
      </c>
      <c r="E9" s="64">
        <f>$D9-$C9</f>
        <v>14641940</v>
      </c>
      <c r="F9" s="62">
        <v>227176300</v>
      </c>
      <c r="G9" s="63">
        <v>247016200</v>
      </c>
      <c r="H9" s="64">
        <f>$G9-$F9</f>
        <v>19839900</v>
      </c>
      <c r="I9" s="64">
        <v>266770400</v>
      </c>
      <c r="J9" s="29">
        <f>IF(($C9=0),0,(($E9/$C9)*100))</f>
        <v>6.98003041440823</v>
      </c>
      <c r="K9" s="30">
        <f>IF(($F9=0),0,(($H9/$F9)*100))</f>
        <v>8.733261348124783</v>
      </c>
      <c r="L9" s="83">
        <v>-3958362</v>
      </c>
      <c r="M9" s="84">
        <v>6956500</v>
      </c>
      <c r="N9" s="31">
        <f>IF(($L9=0),0,(($E9/$L9)*100))</f>
        <v>-369.8989632580345</v>
      </c>
      <c r="O9" s="30">
        <f>IF(($M9=0),0,(($H9/$M9)*100))</f>
        <v>285.19945374829297</v>
      </c>
      <c r="P9" s="5"/>
      <c r="Q9" s="32"/>
    </row>
    <row r="10" spans="1:17" ht="12.75">
      <c r="A10" s="2" t="s">
        <v>16</v>
      </c>
      <c r="B10" s="28" t="s">
        <v>20</v>
      </c>
      <c r="C10" s="62">
        <v>100321952</v>
      </c>
      <c r="D10" s="63">
        <v>83317750</v>
      </c>
      <c r="E10" s="64">
        <f aca="true" t="shared" si="0" ref="E10:E33">$D10-$C10</f>
        <v>-17004202</v>
      </c>
      <c r="F10" s="62">
        <v>104860050</v>
      </c>
      <c r="G10" s="63">
        <v>95787350</v>
      </c>
      <c r="H10" s="64">
        <f aca="true" t="shared" si="1" ref="H10:H33">$G10-$F10</f>
        <v>-9072700</v>
      </c>
      <c r="I10" s="64">
        <v>109172200</v>
      </c>
      <c r="J10" s="29">
        <f aca="true" t="shared" si="2" ref="J10:J33">IF(($C10=0),0,(($E10/$C10)*100))</f>
        <v>-16.949632319753906</v>
      </c>
      <c r="K10" s="30">
        <f aca="true" t="shared" si="3" ref="K10:K33">IF(($F10=0),0,(($H10/$F10)*100))</f>
        <v>-8.6521988116542</v>
      </c>
      <c r="L10" s="83">
        <v>-3958362</v>
      </c>
      <c r="M10" s="84">
        <v>6956500</v>
      </c>
      <c r="N10" s="31">
        <f aca="true" t="shared" si="4" ref="N10:N33">IF(($L10=0),0,(($E10/$L10)*100))</f>
        <v>429.5767289601103</v>
      </c>
      <c r="O10" s="30">
        <f aca="true" t="shared" si="5" ref="O10:O33">IF(($M10=0),0,(($H10/$M10)*100))</f>
        <v>-130.42047006396896</v>
      </c>
      <c r="P10" s="5"/>
      <c r="Q10" s="32"/>
    </row>
    <row r="11" spans="1:17" ht="16.5">
      <c r="A11" s="6" t="s">
        <v>16</v>
      </c>
      <c r="B11" s="33" t="s">
        <v>21</v>
      </c>
      <c r="C11" s="65">
        <v>389362152</v>
      </c>
      <c r="D11" s="66">
        <v>385403790</v>
      </c>
      <c r="E11" s="67">
        <f t="shared" si="0"/>
        <v>-3958362</v>
      </c>
      <c r="F11" s="65">
        <v>416883550</v>
      </c>
      <c r="G11" s="66">
        <v>423840050</v>
      </c>
      <c r="H11" s="67">
        <f t="shared" si="1"/>
        <v>6956500</v>
      </c>
      <c r="I11" s="67">
        <v>460638100</v>
      </c>
      <c r="J11" s="34">
        <f t="shared" si="2"/>
        <v>-1.0166273171820768</v>
      </c>
      <c r="K11" s="35">
        <f t="shared" si="3"/>
        <v>1.6686914127458374</v>
      </c>
      <c r="L11" s="85">
        <v>-3958362</v>
      </c>
      <c r="M11" s="86">
        <v>6956500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161047214</v>
      </c>
      <c r="D13" s="63">
        <v>160776637</v>
      </c>
      <c r="E13" s="64">
        <f t="shared" si="0"/>
        <v>-270577</v>
      </c>
      <c r="F13" s="62">
        <v>169977379</v>
      </c>
      <c r="G13" s="63">
        <v>161058337</v>
      </c>
      <c r="H13" s="64">
        <f t="shared" si="1"/>
        <v>-8919042</v>
      </c>
      <c r="I13" s="64">
        <v>167675957</v>
      </c>
      <c r="J13" s="29">
        <f t="shared" si="2"/>
        <v>-0.16801097844511612</v>
      </c>
      <c r="K13" s="30">
        <f t="shared" si="3"/>
        <v>-5.247193510378813</v>
      </c>
      <c r="L13" s="83">
        <v>5218292</v>
      </c>
      <c r="M13" s="84">
        <v>4106006</v>
      </c>
      <c r="N13" s="31">
        <f t="shared" si="4"/>
        <v>-5.185164034515508</v>
      </c>
      <c r="O13" s="30">
        <f t="shared" si="5"/>
        <v>-217.2194098108965</v>
      </c>
      <c r="P13" s="5"/>
      <c r="Q13" s="32"/>
    </row>
    <row r="14" spans="1:17" ht="12.75">
      <c r="A14" s="2" t="s">
        <v>16</v>
      </c>
      <c r="B14" s="28" t="s">
        <v>24</v>
      </c>
      <c r="C14" s="62">
        <v>10470000</v>
      </c>
      <c r="D14" s="63">
        <v>10159300</v>
      </c>
      <c r="E14" s="64">
        <f t="shared" si="0"/>
        <v>-310700</v>
      </c>
      <c r="F14" s="62">
        <v>11072400</v>
      </c>
      <c r="G14" s="63">
        <v>10565700</v>
      </c>
      <c r="H14" s="64">
        <f t="shared" si="1"/>
        <v>-506700</v>
      </c>
      <c r="I14" s="64">
        <v>10988200</v>
      </c>
      <c r="J14" s="29">
        <f t="shared" si="2"/>
        <v>-2.967526265520535</v>
      </c>
      <c r="K14" s="30">
        <f t="shared" si="3"/>
        <v>-4.576243632816734</v>
      </c>
      <c r="L14" s="83">
        <v>5218292</v>
      </c>
      <c r="M14" s="84">
        <v>4106006</v>
      </c>
      <c r="N14" s="31">
        <f t="shared" si="4"/>
        <v>-5.954055464891578</v>
      </c>
      <c r="O14" s="30">
        <f t="shared" si="5"/>
        <v>-12.340459317399926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5218292</v>
      </c>
      <c r="M15" s="84">
        <v>4106006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95780700</v>
      </c>
      <c r="D16" s="63">
        <v>107252540</v>
      </c>
      <c r="E16" s="64">
        <f t="shared" si="0"/>
        <v>11471840</v>
      </c>
      <c r="F16" s="62">
        <v>104305200</v>
      </c>
      <c r="G16" s="63">
        <v>120122840</v>
      </c>
      <c r="H16" s="64">
        <f t="shared" si="1"/>
        <v>15817640</v>
      </c>
      <c r="I16" s="64">
        <v>127210090</v>
      </c>
      <c r="J16" s="29">
        <f t="shared" si="2"/>
        <v>11.977193735272346</v>
      </c>
      <c r="K16" s="30">
        <f t="shared" si="3"/>
        <v>15.164766473771202</v>
      </c>
      <c r="L16" s="83">
        <v>5218292</v>
      </c>
      <c r="M16" s="84">
        <v>4106006</v>
      </c>
      <c r="N16" s="31">
        <f t="shared" si="4"/>
        <v>219.8389817971091</v>
      </c>
      <c r="O16" s="30">
        <f t="shared" si="5"/>
        <v>385.2317799827862</v>
      </c>
      <c r="P16" s="5"/>
      <c r="Q16" s="32"/>
    </row>
    <row r="17" spans="1:17" ht="12.75">
      <c r="A17" s="2" t="s">
        <v>16</v>
      </c>
      <c r="B17" s="28" t="s">
        <v>26</v>
      </c>
      <c r="C17" s="62">
        <v>122435841</v>
      </c>
      <c r="D17" s="63">
        <v>116763570</v>
      </c>
      <c r="E17" s="64">
        <f t="shared" si="0"/>
        <v>-5672271</v>
      </c>
      <c r="F17" s="62">
        <v>127993752</v>
      </c>
      <c r="G17" s="63">
        <v>125707860</v>
      </c>
      <c r="H17" s="64">
        <f t="shared" si="1"/>
        <v>-2285892</v>
      </c>
      <c r="I17" s="64">
        <v>136817270</v>
      </c>
      <c r="J17" s="41">
        <f t="shared" si="2"/>
        <v>-4.632851748043287</v>
      </c>
      <c r="K17" s="30">
        <f t="shared" si="3"/>
        <v>-1.7859403012109527</v>
      </c>
      <c r="L17" s="87">
        <v>5218292</v>
      </c>
      <c r="M17" s="84">
        <v>4106006</v>
      </c>
      <c r="N17" s="31">
        <f t="shared" si="4"/>
        <v>-108.699762297702</v>
      </c>
      <c r="O17" s="30">
        <f t="shared" si="5"/>
        <v>-55.67191085448974</v>
      </c>
      <c r="P17" s="5"/>
      <c r="Q17" s="32"/>
    </row>
    <row r="18" spans="1:17" ht="16.5">
      <c r="A18" s="2" t="s">
        <v>16</v>
      </c>
      <c r="B18" s="33" t="s">
        <v>27</v>
      </c>
      <c r="C18" s="65">
        <v>389733755</v>
      </c>
      <c r="D18" s="66">
        <v>394952047</v>
      </c>
      <c r="E18" s="67">
        <f t="shared" si="0"/>
        <v>5218292</v>
      </c>
      <c r="F18" s="65">
        <v>413348731</v>
      </c>
      <c r="G18" s="66">
        <v>417454737</v>
      </c>
      <c r="H18" s="67">
        <f t="shared" si="1"/>
        <v>4106006</v>
      </c>
      <c r="I18" s="67">
        <v>442691517</v>
      </c>
      <c r="J18" s="42">
        <f t="shared" si="2"/>
        <v>1.338937655015281</v>
      </c>
      <c r="K18" s="35">
        <f t="shared" si="3"/>
        <v>0.9933515436388265</v>
      </c>
      <c r="L18" s="88">
        <v>5218292</v>
      </c>
      <c r="M18" s="86">
        <v>4106006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-371603</v>
      </c>
      <c r="D19" s="72">
        <v>-9548257</v>
      </c>
      <c r="E19" s="73">
        <f t="shared" si="0"/>
        <v>-9176654</v>
      </c>
      <c r="F19" s="74">
        <v>3534819</v>
      </c>
      <c r="G19" s="75">
        <v>6385313</v>
      </c>
      <c r="H19" s="76">
        <f t="shared" si="1"/>
        <v>2850494</v>
      </c>
      <c r="I19" s="76">
        <v>17946583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6462200</v>
      </c>
      <c r="D22" s="63">
        <v>14759637</v>
      </c>
      <c r="E22" s="64">
        <f t="shared" si="0"/>
        <v>8297437</v>
      </c>
      <c r="F22" s="62">
        <v>3655265</v>
      </c>
      <c r="G22" s="63">
        <v>17109225</v>
      </c>
      <c r="H22" s="64">
        <f t="shared" si="1"/>
        <v>13453960</v>
      </c>
      <c r="I22" s="64">
        <v>16472325</v>
      </c>
      <c r="J22" s="29">
        <f t="shared" si="2"/>
        <v>128.39956980594843</v>
      </c>
      <c r="K22" s="30">
        <f t="shared" si="3"/>
        <v>368.0707144352051</v>
      </c>
      <c r="L22" s="83">
        <v>17536606</v>
      </c>
      <c r="M22" s="84">
        <v>19115100</v>
      </c>
      <c r="N22" s="31">
        <f t="shared" si="4"/>
        <v>47.31495364610461</v>
      </c>
      <c r="O22" s="30">
        <f t="shared" si="5"/>
        <v>70.38393730610878</v>
      </c>
      <c r="P22" s="5"/>
      <c r="Q22" s="32"/>
    </row>
    <row r="23" spans="1:17" ht="12.75">
      <c r="A23" s="6" t="s">
        <v>16</v>
      </c>
      <c r="B23" s="28" t="s">
        <v>31</v>
      </c>
      <c r="C23" s="62">
        <v>16863033</v>
      </c>
      <c r="D23" s="63">
        <v>17550700</v>
      </c>
      <c r="E23" s="64">
        <f t="shared" si="0"/>
        <v>687667</v>
      </c>
      <c r="F23" s="62">
        <v>18103686</v>
      </c>
      <c r="G23" s="63">
        <v>14113126</v>
      </c>
      <c r="H23" s="64">
        <f t="shared" si="1"/>
        <v>-3990560</v>
      </c>
      <c r="I23" s="64">
        <v>8563150</v>
      </c>
      <c r="J23" s="29">
        <f t="shared" si="2"/>
        <v>4.077955608578836</v>
      </c>
      <c r="K23" s="30">
        <f t="shared" si="3"/>
        <v>-22.04280387982867</v>
      </c>
      <c r="L23" s="83">
        <v>17536606</v>
      </c>
      <c r="M23" s="84">
        <v>19115100</v>
      </c>
      <c r="N23" s="31">
        <f t="shared" si="4"/>
        <v>3.921323202448638</v>
      </c>
      <c r="O23" s="30">
        <f t="shared" si="5"/>
        <v>-20.876479851007844</v>
      </c>
      <c r="P23" s="5"/>
      <c r="Q23" s="32"/>
    </row>
    <row r="24" spans="1:17" ht="12.75">
      <c r="A24" s="6" t="s">
        <v>16</v>
      </c>
      <c r="B24" s="28" t="s">
        <v>32</v>
      </c>
      <c r="C24" s="62">
        <v>13011348</v>
      </c>
      <c r="D24" s="63">
        <v>21562850</v>
      </c>
      <c r="E24" s="64">
        <f t="shared" si="0"/>
        <v>8551502</v>
      </c>
      <c r="F24" s="62">
        <v>14232550</v>
      </c>
      <c r="G24" s="63">
        <v>23884250</v>
      </c>
      <c r="H24" s="64">
        <f t="shared" si="1"/>
        <v>9651700</v>
      </c>
      <c r="I24" s="64">
        <v>15412700</v>
      </c>
      <c r="J24" s="29">
        <f t="shared" si="2"/>
        <v>65.72341313136809</v>
      </c>
      <c r="K24" s="30">
        <f t="shared" si="3"/>
        <v>67.814270808815</v>
      </c>
      <c r="L24" s="83">
        <v>17536606</v>
      </c>
      <c r="M24" s="84">
        <v>19115100</v>
      </c>
      <c r="N24" s="31">
        <f t="shared" si="4"/>
        <v>48.763723151446754</v>
      </c>
      <c r="O24" s="30">
        <f t="shared" si="5"/>
        <v>50.49254254489905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17536606</v>
      </c>
      <c r="M25" s="84">
        <v>19115100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36336581</v>
      </c>
      <c r="D26" s="66">
        <v>53873187</v>
      </c>
      <c r="E26" s="67">
        <f t="shared" si="0"/>
        <v>17536606</v>
      </c>
      <c r="F26" s="65">
        <v>35991501</v>
      </c>
      <c r="G26" s="66">
        <v>55106601</v>
      </c>
      <c r="H26" s="67">
        <f t="shared" si="1"/>
        <v>19115100</v>
      </c>
      <c r="I26" s="67">
        <v>40448175</v>
      </c>
      <c r="J26" s="42">
        <f t="shared" si="2"/>
        <v>48.26157419708805</v>
      </c>
      <c r="K26" s="35">
        <f t="shared" si="3"/>
        <v>53.11003839489773</v>
      </c>
      <c r="L26" s="88">
        <v>17536606</v>
      </c>
      <c r="M26" s="86">
        <v>19115100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910000</v>
      </c>
      <c r="D28" s="63">
        <v>2850000</v>
      </c>
      <c r="E28" s="64">
        <f t="shared" si="0"/>
        <v>1940000</v>
      </c>
      <c r="F28" s="62">
        <v>2350000</v>
      </c>
      <c r="G28" s="63">
        <v>4700000</v>
      </c>
      <c r="H28" s="64">
        <f t="shared" si="1"/>
        <v>2350000</v>
      </c>
      <c r="I28" s="64">
        <v>4700000</v>
      </c>
      <c r="J28" s="29">
        <f t="shared" si="2"/>
        <v>213.1868131868132</v>
      </c>
      <c r="K28" s="30">
        <f t="shared" si="3"/>
        <v>100</v>
      </c>
      <c r="L28" s="83">
        <v>17536606</v>
      </c>
      <c r="M28" s="84">
        <v>19115100</v>
      </c>
      <c r="N28" s="31">
        <f t="shared" si="4"/>
        <v>11.06257390968355</v>
      </c>
      <c r="O28" s="30">
        <f t="shared" si="5"/>
        <v>12.293945624140077</v>
      </c>
      <c r="P28" s="5"/>
      <c r="Q28" s="32"/>
    </row>
    <row r="29" spans="1:17" ht="12.75">
      <c r="A29" s="6" t="s">
        <v>16</v>
      </c>
      <c r="B29" s="28" t="s">
        <v>36</v>
      </c>
      <c r="C29" s="62">
        <v>13950333</v>
      </c>
      <c r="D29" s="63">
        <v>7107137</v>
      </c>
      <c r="E29" s="64">
        <f t="shared" si="0"/>
        <v>-6843196</v>
      </c>
      <c r="F29" s="62">
        <v>10284501</v>
      </c>
      <c r="G29" s="63">
        <v>15528201</v>
      </c>
      <c r="H29" s="64">
        <f t="shared" si="1"/>
        <v>5243700</v>
      </c>
      <c r="I29" s="64">
        <v>13493925</v>
      </c>
      <c r="J29" s="29">
        <f t="shared" si="2"/>
        <v>-49.053997492389605</v>
      </c>
      <c r="K29" s="30">
        <f t="shared" si="3"/>
        <v>50.98643094108309</v>
      </c>
      <c r="L29" s="83">
        <v>17536606</v>
      </c>
      <c r="M29" s="84">
        <v>19115100</v>
      </c>
      <c r="N29" s="31">
        <f t="shared" si="4"/>
        <v>-39.02235130332517</v>
      </c>
      <c r="O29" s="30">
        <f t="shared" si="5"/>
        <v>27.432239433746098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17536606</v>
      </c>
      <c r="M30" s="84">
        <v>19115100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14171348</v>
      </c>
      <c r="D31" s="63">
        <v>18612850</v>
      </c>
      <c r="E31" s="64">
        <f t="shared" si="0"/>
        <v>4441502</v>
      </c>
      <c r="F31" s="62">
        <v>17932550</v>
      </c>
      <c r="G31" s="63">
        <v>15182550</v>
      </c>
      <c r="H31" s="64">
        <f t="shared" si="1"/>
        <v>-2750000</v>
      </c>
      <c r="I31" s="64">
        <v>15348900</v>
      </c>
      <c r="J31" s="29">
        <f t="shared" si="2"/>
        <v>31.341422142762987</v>
      </c>
      <c r="K31" s="30">
        <f t="shared" si="3"/>
        <v>-15.335242338652339</v>
      </c>
      <c r="L31" s="83">
        <v>17536606</v>
      </c>
      <c r="M31" s="84">
        <v>19115100</v>
      </c>
      <c r="N31" s="31">
        <f t="shared" si="4"/>
        <v>25.327033064436755</v>
      </c>
      <c r="O31" s="30">
        <f t="shared" si="5"/>
        <v>-14.386532113355411</v>
      </c>
      <c r="P31" s="5"/>
      <c r="Q31" s="32"/>
    </row>
    <row r="32" spans="1:17" ht="12.75">
      <c r="A32" s="6" t="s">
        <v>16</v>
      </c>
      <c r="B32" s="28" t="s">
        <v>39</v>
      </c>
      <c r="C32" s="62">
        <v>7304900</v>
      </c>
      <c r="D32" s="63">
        <v>25303200</v>
      </c>
      <c r="E32" s="64">
        <f t="shared" si="0"/>
        <v>17998300</v>
      </c>
      <c r="F32" s="62">
        <v>5424450</v>
      </c>
      <c r="G32" s="63">
        <v>19695850</v>
      </c>
      <c r="H32" s="64">
        <f t="shared" si="1"/>
        <v>14271400</v>
      </c>
      <c r="I32" s="64">
        <v>6905350</v>
      </c>
      <c r="J32" s="29">
        <f t="shared" si="2"/>
        <v>246.3866719599173</v>
      </c>
      <c r="K32" s="30">
        <f t="shared" si="3"/>
        <v>263.09395422577404</v>
      </c>
      <c r="L32" s="83">
        <v>17536606</v>
      </c>
      <c r="M32" s="84">
        <v>19115100</v>
      </c>
      <c r="N32" s="31">
        <f t="shared" si="4"/>
        <v>102.63274432920485</v>
      </c>
      <c r="O32" s="30">
        <f t="shared" si="5"/>
        <v>74.66034705546923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36336581</v>
      </c>
      <c r="D33" s="81">
        <v>53873187</v>
      </c>
      <c r="E33" s="82">
        <f t="shared" si="0"/>
        <v>17536606</v>
      </c>
      <c r="F33" s="80">
        <v>35991501</v>
      </c>
      <c r="G33" s="81">
        <v>55106601</v>
      </c>
      <c r="H33" s="82">
        <f t="shared" si="1"/>
        <v>19115100</v>
      </c>
      <c r="I33" s="82">
        <v>40448175</v>
      </c>
      <c r="J33" s="57">
        <f t="shared" si="2"/>
        <v>48.26157419708805</v>
      </c>
      <c r="K33" s="58">
        <f t="shared" si="3"/>
        <v>53.11003839489773</v>
      </c>
      <c r="L33" s="95">
        <v>17536606</v>
      </c>
      <c r="M33" s="96">
        <v>19115100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45439606</v>
      </c>
      <c r="D8" s="63">
        <v>45288371</v>
      </c>
      <c r="E8" s="64">
        <f>$D8-$C8</f>
        <v>-151235</v>
      </c>
      <c r="F8" s="62">
        <v>48620380</v>
      </c>
      <c r="G8" s="63">
        <v>48458559</v>
      </c>
      <c r="H8" s="64">
        <f>$G8-$F8</f>
        <v>-161821</v>
      </c>
      <c r="I8" s="64">
        <v>51850656</v>
      </c>
      <c r="J8" s="29">
        <f>IF(($C8=0),0,(($E8/$C8)*100))</f>
        <v>-0.332826389383746</v>
      </c>
      <c r="K8" s="30">
        <f>IF(($F8=0),0,(($H8/$F8)*100))</f>
        <v>-0.33282545303019023</v>
      </c>
      <c r="L8" s="83">
        <v>11386074</v>
      </c>
      <c r="M8" s="84">
        <v>-367447</v>
      </c>
      <c r="N8" s="31">
        <f>IF(($L8=0),0,(($E8/$L8)*100))</f>
        <v>-1.328245363590646</v>
      </c>
      <c r="O8" s="30">
        <f>IF(($M8=0),0,(($H8/$M8)*100))</f>
        <v>44.03927641265271</v>
      </c>
      <c r="P8" s="5"/>
      <c r="Q8" s="32"/>
    </row>
    <row r="9" spans="1:17" ht="12.75">
      <c r="A9" s="2" t="s">
        <v>16</v>
      </c>
      <c r="B9" s="28" t="s">
        <v>19</v>
      </c>
      <c r="C9" s="62">
        <v>149183261</v>
      </c>
      <c r="D9" s="63">
        <v>158847579</v>
      </c>
      <c r="E9" s="64">
        <f>$D9-$C9</f>
        <v>9664318</v>
      </c>
      <c r="F9" s="62">
        <v>160799309</v>
      </c>
      <c r="G9" s="63">
        <v>176603204</v>
      </c>
      <c r="H9" s="64">
        <f>$G9-$F9</f>
        <v>15803895</v>
      </c>
      <c r="I9" s="64">
        <v>192614625</v>
      </c>
      <c r="J9" s="29">
        <f>IF(($C9=0),0,(($E9/$C9)*100))</f>
        <v>6.478151727759859</v>
      </c>
      <c r="K9" s="30">
        <f>IF(($F9=0),0,(($H9/$F9)*100))</f>
        <v>9.828335145395432</v>
      </c>
      <c r="L9" s="83">
        <v>11386074</v>
      </c>
      <c r="M9" s="84">
        <v>-367447</v>
      </c>
      <c r="N9" s="31">
        <f>IF(($L9=0),0,(($E9/$L9)*100))</f>
        <v>84.87840497084422</v>
      </c>
      <c r="O9" s="30">
        <f>IF(($M9=0),0,(($H9/$M9)*100))</f>
        <v>-4300.999872090397</v>
      </c>
      <c r="P9" s="5"/>
      <c r="Q9" s="32"/>
    </row>
    <row r="10" spans="1:17" ht="12.75">
      <c r="A10" s="2" t="s">
        <v>16</v>
      </c>
      <c r="B10" s="28" t="s">
        <v>20</v>
      </c>
      <c r="C10" s="62">
        <v>113627392</v>
      </c>
      <c r="D10" s="63">
        <v>115500383</v>
      </c>
      <c r="E10" s="64">
        <f aca="true" t="shared" si="0" ref="E10:E33">$D10-$C10</f>
        <v>1872991</v>
      </c>
      <c r="F10" s="62">
        <v>137670998</v>
      </c>
      <c r="G10" s="63">
        <v>121661477</v>
      </c>
      <c r="H10" s="64">
        <f aca="true" t="shared" si="1" ref="H10:H33">$G10-$F10</f>
        <v>-16009521</v>
      </c>
      <c r="I10" s="64">
        <v>141487417</v>
      </c>
      <c r="J10" s="29">
        <f aca="true" t="shared" si="2" ref="J10:J33">IF(($C10=0),0,(($E10/$C10)*100))</f>
        <v>1.6483622188565237</v>
      </c>
      <c r="K10" s="30">
        <f aca="true" t="shared" si="3" ref="K10:K33">IF(($F10=0),0,(($H10/$F10)*100))</f>
        <v>-11.628826138094823</v>
      </c>
      <c r="L10" s="83">
        <v>11386074</v>
      </c>
      <c r="M10" s="84">
        <v>-367447</v>
      </c>
      <c r="N10" s="31">
        <f aca="true" t="shared" si="4" ref="N10:N33">IF(($L10=0),0,(($E10/$L10)*100))</f>
        <v>16.449840392746438</v>
      </c>
      <c r="O10" s="30">
        <f aca="true" t="shared" si="5" ref="O10:O33">IF(($M10=0),0,(($H10/$M10)*100))</f>
        <v>4356.960595677744</v>
      </c>
      <c r="P10" s="5"/>
      <c r="Q10" s="32"/>
    </row>
    <row r="11" spans="1:17" ht="16.5">
      <c r="A11" s="6" t="s">
        <v>16</v>
      </c>
      <c r="B11" s="33" t="s">
        <v>21</v>
      </c>
      <c r="C11" s="65">
        <v>308250259</v>
      </c>
      <c r="D11" s="66">
        <v>319636333</v>
      </c>
      <c r="E11" s="67">
        <f t="shared" si="0"/>
        <v>11386074</v>
      </c>
      <c r="F11" s="65">
        <v>347090687</v>
      </c>
      <c r="G11" s="66">
        <v>346723240</v>
      </c>
      <c r="H11" s="67">
        <f t="shared" si="1"/>
        <v>-367447</v>
      </c>
      <c r="I11" s="67">
        <v>385952698</v>
      </c>
      <c r="J11" s="34">
        <f t="shared" si="2"/>
        <v>3.693775971815161</v>
      </c>
      <c r="K11" s="35">
        <f t="shared" si="3"/>
        <v>-0.10586483987108533</v>
      </c>
      <c r="L11" s="85">
        <v>11386074</v>
      </c>
      <c r="M11" s="86">
        <v>-367447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121056648</v>
      </c>
      <c r="D13" s="63">
        <v>122180255</v>
      </c>
      <c r="E13" s="64">
        <f t="shared" si="0"/>
        <v>1123607</v>
      </c>
      <c r="F13" s="62">
        <v>129346013</v>
      </c>
      <c r="G13" s="63">
        <v>127538017</v>
      </c>
      <c r="H13" s="64">
        <f t="shared" si="1"/>
        <v>-1807996</v>
      </c>
      <c r="I13" s="64">
        <v>135541062</v>
      </c>
      <c r="J13" s="29">
        <f t="shared" si="2"/>
        <v>0.9281662912060806</v>
      </c>
      <c r="K13" s="30">
        <f t="shared" si="3"/>
        <v>-1.3977980133025052</v>
      </c>
      <c r="L13" s="83">
        <v>14968001</v>
      </c>
      <c r="M13" s="84">
        <v>1855291</v>
      </c>
      <c r="N13" s="31">
        <f t="shared" si="4"/>
        <v>7.506727184211172</v>
      </c>
      <c r="O13" s="30">
        <f t="shared" si="5"/>
        <v>-97.450804213463</v>
      </c>
      <c r="P13" s="5"/>
      <c r="Q13" s="32"/>
    </row>
    <row r="14" spans="1:17" ht="12.75">
      <c r="A14" s="2" t="s">
        <v>16</v>
      </c>
      <c r="B14" s="28" t="s">
        <v>24</v>
      </c>
      <c r="C14" s="62">
        <v>36921200</v>
      </c>
      <c r="D14" s="63">
        <v>36345700</v>
      </c>
      <c r="E14" s="64">
        <f t="shared" si="0"/>
        <v>-575500</v>
      </c>
      <c r="F14" s="62">
        <v>36921200</v>
      </c>
      <c r="G14" s="63">
        <v>37866925</v>
      </c>
      <c r="H14" s="64">
        <f t="shared" si="1"/>
        <v>945725</v>
      </c>
      <c r="I14" s="64">
        <v>39760269</v>
      </c>
      <c r="J14" s="29">
        <f t="shared" si="2"/>
        <v>-1.5587250685243166</v>
      </c>
      <c r="K14" s="30">
        <f t="shared" si="3"/>
        <v>2.561468749661441</v>
      </c>
      <c r="L14" s="83">
        <v>14968001</v>
      </c>
      <c r="M14" s="84">
        <v>1855291</v>
      </c>
      <c r="N14" s="31">
        <f t="shared" si="4"/>
        <v>-3.8448687971092466</v>
      </c>
      <c r="O14" s="30">
        <f t="shared" si="5"/>
        <v>50.97448324818047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14968001</v>
      </c>
      <c r="M15" s="84">
        <v>1855291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77648411</v>
      </c>
      <c r="D16" s="63">
        <v>84223946</v>
      </c>
      <c r="E16" s="64">
        <f t="shared" si="0"/>
        <v>6575535</v>
      </c>
      <c r="F16" s="62">
        <v>83671246</v>
      </c>
      <c r="G16" s="63">
        <v>96679566</v>
      </c>
      <c r="H16" s="64">
        <f t="shared" si="1"/>
        <v>13008320</v>
      </c>
      <c r="I16" s="64">
        <v>107115041</v>
      </c>
      <c r="J16" s="29">
        <f t="shared" si="2"/>
        <v>8.468344574366112</v>
      </c>
      <c r="K16" s="30">
        <f t="shared" si="3"/>
        <v>15.546941896861439</v>
      </c>
      <c r="L16" s="83">
        <v>14968001</v>
      </c>
      <c r="M16" s="84">
        <v>1855291</v>
      </c>
      <c r="N16" s="31">
        <f t="shared" si="4"/>
        <v>43.93061571815769</v>
      </c>
      <c r="O16" s="30">
        <f t="shared" si="5"/>
        <v>701.1471515789167</v>
      </c>
      <c r="P16" s="5"/>
      <c r="Q16" s="32"/>
    </row>
    <row r="17" spans="1:17" ht="12.75">
      <c r="A17" s="2" t="s">
        <v>16</v>
      </c>
      <c r="B17" s="28" t="s">
        <v>26</v>
      </c>
      <c r="C17" s="62">
        <v>95999212</v>
      </c>
      <c r="D17" s="63">
        <v>103843571</v>
      </c>
      <c r="E17" s="64">
        <f t="shared" si="0"/>
        <v>7844359</v>
      </c>
      <c r="F17" s="62">
        <v>119829565</v>
      </c>
      <c r="G17" s="63">
        <v>109538807</v>
      </c>
      <c r="H17" s="64">
        <f t="shared" si="1"/>
        <v>-10290758</v>
      </c>
      <c r="I17" s="64">
        <v>128156741</v>
      </c>
      <c r="J17" s="41">
        <f t="shared" si="2"/>
        <v>8.171274364210406</v>
      </c>
      <c r="K17" s="30">
        <f t="shared" si="3"/>
        <v>-8.587828888471723</v>
      </c>
      <c r="L17" s="87">
        <v>14968001</v>
      </c>
      <c r="M17" s="84">
        <v>1855291</v>
      </c>
      <c r="N17" s="31">
        <f t="shared" si="4"/>
        <v>52.40752589474038</v>
      </c>
      <c r="O17" s="30">
        <f t="shared" si="5"/>
        <v>-554.6708306136342</v>
      </c>
      <c r="P17" s="5"/>
      <c r="Q17" s="32"/>
    </row>
    <row r="18" spans="1:17" ht="16.5">
      <c r="A18" s="2" t="s">
        <v>16</v>
      </c>
      <c r="B18" s="33" t="s">
        <v>27</v>
      </c>
      <c r="C18" s="65">
        <v>331625471</v>
      </c>
      <c r="D18" s="66">
        <v>346593472</v>
      </c>
      <c r="E18" s="67">
        <f t="shared" si="0"/>
        <v>14968001</v>
      </c>
      <c r="F18" s="65">
        <v>369768024</v>
      </c>
      <c r="G18" s="66">
        <v>371623315</v>
      </c>
      <c r="H18" s="67">
        <f t="shared" si="1"/>
        <v>1855291</v>
      </c>
      <c r="I18" s="67">
        <v>410573113</v>
      </c>
      <c r="J18" s="42">
        <f t="shared" si="2"/>
        <v>4.513525741814928</v>
      </c>
      <c r="K18" s="35">
        <f t="shared" si="3"/>
        <v>0.5017445748635095</v>
      </c>
      <c r="L18" s="88">
        <v>14968001</v>
      </c>
      <c r="M18" s="86">
        <v>1855291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-23375212</v>
      </c>
      <c r="D19" s="72">
        <v>-26957139</v>
      </c>
      <c r="E19" s="73">
        <f t="shared" si="0"/>
        <v>-3581927</v>
      </c>
      <c r="F19" s="74">
        <v>-22677337</v>
      </c>
      <c r="G19" s="75">
        <v>-24900075</v>
      </c>
      <c r="H19" s="76">
        <f t="shared" si="1"/>
        <v>-2222738</v>
      </c>
      <c r="I19" s="76">
        <v>-24620415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5500000</v>
      </c>
      <c r="E22" s="64">
        <f t="shared" si="0"/>
        <v>5500000</v>
      </c>
      <c r="F22" s="62">
        <v>0</v>
      </c>
      <c r="G22" s="63">
        <v>3500000</v>
      </c>
      <c r="H22" s="64">
        <f t="shared" si="1"/>
        <v>3500000</v>
      </c>
      <c r="I22" s="64">
        <v>2500000</v>
      </c>
      <c r="J22" s="29">
        <f t="shared" si="2"/>
        <v>0</v>
      </c>
      <c r="K22" s="30">
        <f t="shared" si="3"/>
        <v>0</v>
      </c>
      <c r="L22" s="83">
        <v>30790080</v>
      </c>
      <c r="M22" s="84">
        <v>31971896</v>
      </c>
      <c r="N22" s="31">
        <f t="shared" si="4"/>
        <v>17.862896101601557</v>
      </c>
      <c r="O22" s="30">
        <f t="shared" si="5"/>
        <v>10.94711430313673</v>
      </c>
      <c r="P22" s="5"/>
      <c r="Q22" s="32"/>
    </row>
    <row r="23" spans="1:17" ht="12.75">
      <c r="A23" s="6" t="s">
        <v>16</v>
      </c>
      <c r="B23" s="28" t="s">
        <v>31</v>
      </c>
      <c r="C23" s="62">
        <v>4500000</v>
      </c>
      <c r="D23" s="63">
        <v>7996600</v>
      </c>
      <c r="E23" s="64">
        <f t="shared" si="0"/>
        <v>3496600</v>
      </c>
      <c r="F23" s="62">
        <v>4500000</v>
      </c>
      <c r="G23" s="63">
        <v>5617114</v>
      </c>
      <c r="H23" s="64">
        <f t="shared" si="1"/>
        <v>1117114</v>
      </c>
      <c r="I23" s="64">
        <v>4914677</v>
      </c>
      <c r="J23" s="29">
        <f t="shared" si="2"/>
        <v>77.70222222222222</v>
      </c>
      <c r="K23" s="30">
        <f t="shared" si="3"/>
        <v>24.824755555555555</v>
      </c>
      <c r="L23" s="83">
        <v>30790080</v>
      </c>
      <c r="M23" s="84">
        <v>31971896</v>
      </c>
      <c r="N23" s="31">
        <f t="shared" si="4"/>
        <v>11.356255001610908</v>
      </c>
      <c r="O23" s="30">
        <f t="shared" si="5"/>
        <v>3.494049899324082</v>
      </c>
      <c r="P23" s="5"/>
      <c r="Q23" s="32"/>
    </row>
    <row r="24" spans="1:17" ht="12.75">
      <c r="A24" s="6" t="s">
        <v>16</v>
      </c>
      <c r="B24" s="28" t="s">
        <v>32</v>
      </c>
      <c r="C24" s="62">
        <v>14700347</v>
      </c>
      <c r="D24" s="63">
        <v>36493827</v>
      </c>
      <c r="E24" s="64">
        <f t="shared" si="0"/>
        <v>21793480</v>
      </c>
      <c r="F24" s="62">
        <v>13351957</v>
      </c>
      <c r="G24" s="63">
        <v>40706739</v>
      </c>
      <c r="H24" s="64">
        <f t="shared" si="1"/>
        <v>27354782</v>
      </c>
      <c r="I24" s="64">
        <v>14538739</v>
      </c>
      <c r="J24" s="29">
        <f t="shared" si="2"/>
        <v>148.25146644497576</v>
      </c>
      <c r="K24" s="30">
        <f t="shared" si="3"/>
        <v>204.87470113931613</v>
      </c>
      <c r="L24" s="83">
        <v>30790080</v>
      </c>
      <c r="M24" s="84">
        <v>31971896</v>
      </c>
      <c r="N24" s="31">
        <f t="shared" si="4"/>
        <v>70.78084889678755</v>
      </c>
      <c r="O24" s="30">
        <f t="shared" si="5"/>
        <v>85.55883579753919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30790080</v>
      </c>
      <c r="M25" s="84">
        <v>31971896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19200347</v>
      </c>
      <c r="D26" s="66">
        <v>49990427</v>
      </c>
      <c r="E26" s="67">
        <f t="shared" si="0"/>
        <v>30790080</v>
      </c>
      <c r="F26" s="65">
        <v>17851957</v>
      </c>
      <c r="G26" s="66">
        <v>49823853</v>
      </c>
      <c r="H26" s="67">
        <f t="shared" si="1"/>
        <v>31971896</v>
      </c>
      <c r="I26" s="67">
        <v>21953416</v>
      </c>
      <c r="J26" s="42">
        <f t="shared" si="2"/>
        <v>160.36210178909786</v>
      </c>
      <c r="K26" s="35">
        <f t="shared" si="3"/>
        <v>179.09462811276097</v>
      </c>
      <c r="L26" s="88">
        <v>30790080</v>
      </c>
      <c r="M26" s="86">
        <v>31971896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5385130</v>
      </c>
      <c r="D28" s="63">
        <v>20742541</v>
      </c>
      <c r="E28" s="64">
        <f t="shared" si="0"/>
        <v>15357411</v>
      </c>
      <c r="F28" s="62">
        <v>5825870</v>
      </c>
      <c r="G28" s="63">
        <v>18742608</v>
      </c>
      <c r="H28" s="64">
        <f t="shared" si="1"/>
        <v>12916738</v>
      </c>
      <c r="I28" s="64">
        <v>6052174</v>
      </c>
      <c r="J28" s="29">
        <f t="shared" si="2"/>
        <v>285.1818061959507</v>
      </c>
      <c r="K28" s="30">
        <f t="shared" si="3"/>
        <v>221.71346082216047</v>
      </c>
      <c r="L28" s="83">
        <v>30790080</v>
      </c>
      <c r="M28" s="84">
        <v>31971896</v>
      </c>
      <c r="N28" s="31">
        <f t="shared" si="4"/>
        <v>49.87778856047142</v>
      </c>
      <c r="O28" s="30">
        <f t="shared" si="5"/>
        <v>40.400287802762776</v>
      </c>
      <c r="P28" s="5"/>
      <c r="Q28" s="32"/>
    </row>
    <row r="29" spans="1:17" ht="12.75">
      <c r="A29" s="6" t="s">
        <v>16</v>
      </c>
      <c r="B29" s="28" t="s">
        <v>36</v>
      </c>
      <c r="C29" s="62">
        <v>4347826</v>
      </c>
      <c r="D29" s="63">
        <v>8777435</v>
      </c>
      <c r="E29" s="64">
        <f t="shared" si="0"/>
        <v>4429609</v>
      </c>
      <c r="F29" s="62">
        <v>2608696</v>
      </c>
      <c r="G29" s="63">
        <v>3478261</v>
      </c>
      <c r="H29" s="64">
        <f t="shared" si="1"/>
        <v>869565</v>
      </c>
      <c r="I29" s="64">
        <v>3478261</v>
      </c>
      <c r="J29" s="29">
        <f t="shared" si="2"/>
        <v>101.88100903762019</v>
      </c>
      <c r="K29" s="30">
        <f t="shared" si="3"/>
        <v>33.33332055555726</v>
      </c>
      <c r="L29" s="83">
        <v>30790080</v>
      </c>
      <c r="M29" s="84">
        <v>31971896</v>
      </c>
      <c r="N29" s="31">
        <f t="shared" si="4"/>
        <v>14.386480970494391</v>
      </c>
      <c r="O29" s="30">
        <f t="shared" si="5"/>
        <v>2.719779271144883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30790080</v>
      </c>
      <c r="M30" s="84">
        <v>31971896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5827391</v>
      </c>
      <c r="D31" s="63">
        <v>11847981</v>
      </c>
      <c r="E31" s="64">
        <f t="shared" si="0"/>
        <v>6020590</v>
      </c>
      <c r="F31" s="62">
        <v>5837391</v>
      </c>
      <c r="G31" s="63">
        <v>17992079</v>
      </c>
      <c r="H31" s="64">
        <f t="shared" si="1"/>
        <v>12154688</v>
      </c>
      <c r="I31" s="64">
        <v>9677710</v>
      </c>
      <c r="J31" s="29">
        <f t="shared" si="2"/>
        <v>103.31536016718287</v>
      </c>
      <c r="K31" s="30">
        <f t="shared" si="3"/>
        <v>208.22124130454856</v>
      </c>
      <c r="L31" s="83">
        <v>30790080</v>
      </c>
      <c r="M31" s="84">
        <v>31971896</v>
      </c>
      <c r="N31" s="31">
        <f t="shared" si="4"/>
        <v>19.55366793460751</v>
      </c>
      <c r="O31" s="30">
        <f t="shared" si="5"/>
        <v>38.01678824427553</v>
      </c>
      <c r="P31" s="5"/>
      <c r="Q31" s="32"/>
    </row>
    <row r="32" spans="1:17" ht="12.75">
      <c r="A32" s="6" t="s">
        <v>16</v>
      </c>
      <c r="B32" s="28" t="s">
        <v>39</v>
      </c>
      <c r="C32" s="62">
        <v>3640000</v>
      </c>
      <c r="D32" s="63">
        <v>8622470</v>
      </c>
      <c r="E32" s="64">
        <f t="shared" si="0"/>
        <v>4982470</v>
      </c>
      <c r="F32" s="62">
        <v>3580000</v>
      </c>
      <c r="G32" s="63">
        <v>9610905</v>
      </c>
      <c r="H32" s="64">
        <f t="shared" si="1"/>
        <v>6030905</v>
      </c>
      <c r="I32" s="64">
        <v>2745271</v>
      </c>
      <c r="J32" s="29">
        <f t="shared" si="2"/>
        <v>136.88104395604395</v>
      </c>
      <c r="K32" s="30">
        <f t="shared" si="3"/>
        <v>168.46103351955307</v>
      </c>
      <c r="L32" s="83">
        <v>30790080</v>
      </c>
      <c r="M32" s="84">
        <v>31971896</v>
      </c>
      <c r="N32" s="31">
        <f t="shared" si="4"/>
        <v>16.182062534426674</v>
      </c>
      <c r="O32" s="30">
        <f t="shared" si="5"/>
        <v>18.863144681816806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19200347</v>
      </c>
      <c r="D33" s="81">
        <v>49990427</v>
      </c>
      <c r="E33" s="82">
        <f t="shared" si="0"/>
        <v>30790080</v>
      </c>
      <c r="F33" s="80">
        <v>17851957</v>
      </c>
      <c r="G33" s="81">
        <v>49823853</v>
      </c>
      <c r="H33" s="82">
        <f t="shared" si="1"/>
        <v>31971896</v>
      </c>
      <c r="I33" s="82">
        <v>21953416</v>
      </c>
      <c r="J33" s="57">
        <f t="shared" si="2"/>
        <v>160.36210178909786</v>
      </c>
      <c r="K33" s="58">
        <f t="shared" si="3"/>
        <v>179.09462811276097</v>
      </c>
      <c r="L33" s="95">
        <v>30790080</v>
      </c>
      <c r="M33" s="96">
        <v>31971896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10373677</v>
      </c>
      <c r="M8" s="84">
        <v>-8618337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12931186</v>
      </c>
      <c r="D9" s="63">
        <v>13160006</v>
      </c>
      <c r="E9" s="64">
        <f>$D9-$C9</f>
        <v>228820</v>
      </c>
      <c r="F9" s="62">
        <v>13466480</v>
      </c>
      <c r="G9" s="63">
        <v>13695229</v>
      </c>
      <c r="H9" s="64">
        <f>$G9-$F9</f>
        <v>228749</v>
      </c>
      <c r="I9" s="64">
        <v>14145215</v>
      </c>
      <c r="J9" s="29">
        <f>IF(($C9=0),0,(($E9/$C9)*100))</f>
        <v>1.7695205992706315</v>
      </c>
      <c r="K9" s="30">
        <f>IF(($F9=0),0,(($H9/$F9)*100))</f>
        <v>1.6986547338279936</v>
      </c>
      <c r="L9" s="83">
        <v>10373677</v>
      </c>
      <c r="M9" s="84">
        <v>-8618337</v>
      </c>
      <c r="N9" s="31">
        <f>IF(($L9=0),0,(($E9/$L9)*100))</f>
        <v>2.2057752521116667</v>
      </c>
      <c r="O9" s="30">
        <f>IF(($M9=0),0,(($H9/$M9)*100))</f>
        <v>-2.654212755894786</v>
      </c>
      <c r="P9" s="5"/>
      <c r="Q9" s="32"/>
    </row>
    <row r="10" spans="1:17" ht="12.75">
      <c r="A10" s="2" t="s">
        <v>16</v>
      </c>
      <c r="B10" s="28" t="s">
        <v>20</v>
      </c>
      <c r="C10" s="62">
        <v>231919402</v>
      </c>
      <c r="D10" s="63">
        <v>242064259</v>
      </c>
      <c r="E10" s="64">
        <f aca="true" t="shared" si="0" ref="E10:E33">$D10-$C10</f>
        <v>10144857</v>
      </c>
      <c r="F10" s="62">
        <v>241398293</v>
      </c>
      <c r="G10" s="63">
        <v>232551207</v>
      </c>
      <c r="H10" s="64">
        <f aca="true" t="shared" si="1" ref="H10:H33">$G10-$F10</f>
        <v>-8847086</v>
      </c>
      <c r="I10" s="64">
        <v>240214785</v>
      </c>
      <c r="J10" s="29">
        <f aca="true" t="shared" si="2" ref="J10:J33">IF(($C10=0),0,(($E10/$C10)*100))</f>
        <v>4.374302845089261</v>
      </c>
      <c r="K10" s="30">
        <f aca="true" t="shared" si="3" ref="K10:K33">IF(($F10=0),0,(($H10/$F10)*100))</f>
        <v>-3.6649331236157496</v>
      </c>
      <c r="L10" s="83">
        <v>10373677</v>
      </c>
      <c r="M10" s="84">
        <v>-8618337</v>
      </c>
      <c r="N10" s="31">
        <f aca="true" t="shared" si="4" ref="N10:N33">IF(($L10=0),0,(($E10/$L10)*100))</f>
        <v>97.79422474788834</v>
      </c>
      <c r="O10" s="30">
        <f aca="true" t="shared" si="5" ref="O10:O33">IF(($M10=0),0,(($H10/$M10)*100))</f>
        <v>102.65421275589479</v>
      </c>
      <c r="P10" s="5"/>
      <c r="Q10" s="32"/>
    </row>
    <row r="11" spans="1:17" ht="16.5">
      <c r="A11" s="6" t="s">
        <v>16</v>
      </c>
      <c r="B11" s="33" t="s">
        <v>21</v>
      </c>
      <c r="C11" s="65">
        <v>244850588</v>
      </c>
      <c r="D11" s="66">
        <v>255224265</v>
      </c>
      <c r="E11" s="67">
        <f t="shared" si="0"/>
        <v>10373677</v>
      </c>
      <c r="F11" s="65">
        <v>254864773</v>
      </c>
      <c r="G11" s="66">
        <v>246246436</v>
      </c>
      <c r="H11" s="67">
        <f t="shared" si="1"/>
        <v>-8618337</v>
      </c>
      <c r="I11" s="67">
        <v>254360000</v>
      </c>
      <c r="J11" s="34">
        <f t="shared" si="2"/>
        <v>4.236737630378898</v>
      </c>
      <c r="K11" s="35">
        <f t="shared" si="3"/>
        <v>-3.3815332337042903</v>
      </c>
      <c r="L11" s="85">
        <v>10373677</v>
      </c>
      <c r="M11" s="86">
        <v>-8618337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132711496</v>
      </c>
      <c r="D13" s="63">
        <v>132302924</v>
      </c>
      <c r="E13" s="64">
        <f t="shared" si="0"/>
        <v>-408572</v>
      </c>
      <c r="F13" s="62">
        <v>138003961</v>
      </c>
      <c r="G13" s="63">
        <v>130145322</v>
      </c>
      <c r="H13" s="64">
        <f t="shared" si="1"/>
        <v>-7858639</v>
      </c>
      <c r="I13" s="64">
        <v>134644205</v>
      </c>
      <c r="J13" s="29">
        <f t="shared" si="2"/>
        <v>-0.30786481376112285</v>
      </c>
      <c r="K13" s="30">
        <f t="shared" si="3"/>
        <v>-5.6945024933016235</v>
      </c>
      <c r="L13" s="83">
        <v>6922469</v>
      </c>
      <c r="M13" s="84">
        <v>-11587259</v>
      </c>
      <c r="N13" s="31">
        <f t="shared" si="4"/>
        <v>-5.902113826728585</v>
      </c>
      <c r="O13" s="30">
        <f t="shared" si="5"/>
        <v>67.82138036268974</v>
      </c>
      <c r="P13" s="5"/>
      <c r="Q13" s="32"/>
    </row>
    <row r="14" spans="1:17" ht="12.75">
      <c r="A14" s="2" t="s">
        <v>16</v>
      </c>
      <c r="B14" s="28" t="s">
        <v>24</v>
      </c>
      <c r="C14" s="62">
        <v>416000</v>
      </c>
      <c r="D14" s="63">
        <v>200000</v>
      </c>
      <c r="E14" s="64">
        <f t="shared" si="0"/>
        <v>-216000</v>
      </c>
      <c r="F14" s="62">
        <v>432640</v>
      </c>
      <c r="G14" s="63">
        <v>200000</v>
      </c>
      <c r="H14" s="64">
        <f t="shared" si="1"/>
        <v>-232640</v>
      </c>
      <c r="I14" s="64">
        <v>200000</v>
      </c>
      <c r="J14" s="29">
        <f t="shared" si="2"/>
        <v>-51.92307692307693</v>
      </c>
      <c r="K14" s="30">
        <f t="shared" si="3"/>
        <v>-53.77218934911243</v>
      </c>
      <c r="L14" s="83">
        <v>6922469</v>
      </c>
      <c r="M14" s="84">
        <v>-11587259</v>
      </c>
      <c r="N14" s="31">
        <f t="shared" si="4"/>
        <v>-3.120273994726448</v>
      </c>
      <c r="O14" s="30">
        <f t="shared" si="5"/>
        <v>2.0077224475607216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6922469</v>
      </c>
      <c r="M15" s="84">
        <v>-11587259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400000</v>
      </c>
      <c r="E16" s="64">
        <f t="shared" si="0"/>
        <v>400000</v>
      </c>
      <c r="F16" s="62">
        <v>0</v>
      </c>
      <c r="G16" s="63">
        <v>420000</v>
      </c>
      <c r="H16" s="64">
        <f t="shared" si="1"/>
        <v>420000</v>
      </c>
      <c r="I16" s="64">
        <v>440000</v>
      </c>
      <c r="J16" s="29">
        <f t="shared" si="2"/>
        <v>0</v>
      </c>
      <c r="K16" s="30">
        <f t="shared" si="3"/>
        <v>0</v>
      </c>
      <c r="L16" s="83">
        <v>6922469</v>
      </c>
      <c r="M16" s="84">
        <v>-11587259</v>
      </c>
      <c r="N16" s="31">
        <f t="shared" si="4"/>
        <v>5.778285175419348</v>
      </c>
      <c r="O16" s="30">
        <f t="shared" si="5"/>
        <v>-3.6246708561532976</v>
      </c>
      <c r="P16" s="5"/>
      <c r="Q16" s="32"/>
    </row>
    <row r="17" spans="1:17" ht="12.75">
      <c r="A17" s="2" t="s">
        <v>16</v>
      </c>
      <c r="B17" s="28" t="s">
        <v>26</v>
      </c>
      <c r="C17" s="62">
        <v>113900187</v>
      </c>
      <c r="D17" s="63">
        <v>121047228</v>
      </c>
      <c r="E17" s="64">
        <f t="shared" si="0"/>
        <v>7147041</v>
      </c>
      <c r="F17" s="62">
        <v>118480237</v>
      </c>
      <c r="G17" s="63">
        <v>114564257</v>
      </c>
      <c r="H17" s="64">
        <f t="shared" si="1"/>
        <v>-3915980</v>
      </c>
      <c r="I17" s="64">
        <v>118733660</v>
      </c>
      <c r="J17" s="41">
        <f t="shared" si="2"/>
        <v>6.2748281528282295</v>
      </c>
      <c r="K17" s="30">
        <f t="shared" si="3"/>
        <v>-3.305175697783251</v>
      </c>
      <c r="L17" s="87">
        <v>6922469</v>
      </c>
      <c r="M17" s="84">
        <v>-11587259</v>
      </c>
      <c r="N17" s="31">
        <f t="shared" si="4"/>
        <v>103.24410264603567</v>
      </c>
      <c r="O17" s="30">
        <f t="shared" si="5"/>
        <v>33.79556804590283</v>
      </c>
      <c r="P17" s="5"/>
      <c r="Q17" s="32"/>
    </row>
    <row r="18" spans="1:17" ht="16.5">
      <c r="A18" s="2" t="s">
        <v>16</v>
      </c>
      <c r="B18" s="33" t="s">
        <v>27</v>
      </c>
      <c r="C18" s="65">
        <v>247027683</v>
      </c>
      <c r="D18" s="66">
        <v>253950152</v>
      </c>
      <c r="E18" s="67">
        <f t="shared" si="0"/>
        <v>6922469</v>
      </c>
      <c r="F18" s="65">
        <v>256916838</v>
      </c>
      <c r="G18" s="66">
        <v>245329579</v>
      </c>
      <c r="H18" s="67">
        <f t="shared" si="1"/>
        <v>-11587259</v>
      </c>
      <c r="I18" s="67">
        <v>254017865</v>
      </c>
      <c r="J18" s="42">
        <f t="shared" si="2"/>
        <v>2.8023049546232435</v>
      </c>
      <c r="K18" s="35">
        <f t="shared" si="3"/>
        <v>-4.510120508333518</v>
      </c>
      <c r="L18" s="88">
        <v>6922469</v>
      </c>
      <c r="M18" s="86">
        <v>-11587259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-2177095</v>
      </c>
      <c r="D19" s="72">
        <v>1274113</v>
      </c>
      <c r="E19" s="73">
        <f t="shared" si="0"/>
        <v>3451208</v>
      </c>
      <c r="F19" s="74">
        <v>-2052065</v>
      </c>
      <c r="G19" s="75">
        <v>916857</v>
      </c>
      <c r="H19" s="76">
        <f t="shared" si="1"/>
        <v>2968922</v>
      </c>
      <c r="I19" s="76">
        <v>342135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4900000</v>
      </c>
      <c r="H22" s="64">
        <f t="shared" si="1"/>
        <v>4900000</v>
      </c>
      <c r="I22" s="64">
        <v>0</v>
      </c>
      <c r="J22" s="29">
        <f t="shared" si="2"/>
        <v>0</v>
      </c>
      <c r="K22" s="30">
        <f t="shared" si="3"/>
        <v>0</v>
      </c>
      <c r="L22" s="83">
        <v>-3174500</v>
      </c>
      <c r="M22" s="84">
        <v>12816267</v>
      </c>
      <c r="N22" s="31">
        <f t="shared" si="4"/>
        <v>0</v>
      </c>
      <c r="O22" s="30">
        <f t="shared" si="5"/>
        <v>38.232661663493744</v>
      </c>
      <c r="P22" s="5"/>
      <c r="Q22" s="32"/>
    </row>
    <row r="23" spans="1:17" ht="12.75">
      <c r="A23" s="6" t="s">
        <v>16</v>
      </c>
      <c r="B23" s="28" t="s">
        <v>31</v>
      </c>
      <c r="C23" s="62">
        <v>5840000</v>
      </c>
      <c r="D23" s="63">
        <v>4988500</v>
      </c>
      <c r="E23" s="64">
        <f t="shared" si="0"/>
        <v>-851500</v>
      </c>
      <c r="F23" s="62">
        <v>655000</v>
      </c>
      <c r="G23" s="63">
        <v>11006267</v>
      </c>
      <c r="H23" s="64">
        <f t="shared" si="1"/>
        <v>10351267</v>
      </c>
      <c r="I23" s="64">
        <v>5779500</v>
      </c>
      <c r="J23" s="29">
        <f t="shared" si="2"/>
        <v>-14.580479452054796</v>
      </c>
      <c r="K23" s="30">
        <f t="shared" si="3"/>
        <v>1580.346106870229</v>
      </c>
      <c r="L23" s="83">
        <v>-3174500</v>
      </c>
      <c r="M23" s="84">
        <v>12816267</v>
      </c>
      <c r="N23" s="31">
        <f t="shared" si="4"/>
        <v>26.823121751456924</v>
      </c>
      <c r="O23" s="30">
        <f t="shared" si="5"/>
        <v>80.76663040805876</v>
      </c>
      <c r="P23" s="5"/>
      <c r="Q23" s="32"/>
    </row>
    <row r="24" spans="1:17" ht="12.75">
      <c r="A24" s="6" t="s">
        <v>16</v>
      </c>
      <c r="B24" s="28" t="s">
        <v>32</v>
      </c>
      <c r="C24" s="62">
        <v>2323000</v>
      </c>
      <c r="D24" s="63">
        <v>0</v>
      </c>
      <c r="E24" s="64">
        <f t="shared" si="0"/>
        <v>-2323000</v>
      </c>
      <c r="F24" s="62">
        <v>2435000</v>
      </c>
      <c r="G24" s="63">
        <v>0</v>
      </c>
      <c r="H24" s="64">
        <f t="shared" si="1"/>
        <v>-2435000</v>
      </c>
      <c r="I24" s="64">
        <v>0</v>
      </c>
      <c r="J24" s="29">
        <f t="shared" si="2"/>
        <v>-100</v>
      </c>
      <c r="K24" s="30">
        <f t="shared" si="3"/>
        <v>-100</v>
      </c>
      <c r="L24" s="83">
        <v>-3174500</v>
      </c>
      <c r="M24" s="84">
        <v>12816267</v>
      </c>
      <c r="N24" s="31">
        <f t="shared" si="4"/>
        <v>73.17687824854308</v>
      </c>
      <c r="O24" s="30">
        <f t="shared" si="5"/>
        <v>-18.999292071552503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-3174500</v>
      </c>
      <c r="M25" s="84">
        <v>12816267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8163000</v>
      </c>
      <c r="D26" s="66">
        <v>4988500</v>
      </c>
      <c r="E26" s="67">
        <f t="shared" si="0"/>
        <v>-3174500</v>
      </c>
      <c r="F26" s="65">
        <v>3090000</v>
      </c>
      <c r="G26" s="66">
        <v>15906267</v>
      </c>
      <c r="H26" s="67">
        <f t="shared" si="1"/>
        <v>12816267</v>
      </c>
      <c r="I26" s="67">
        <v>5779500</v>
      </c>
      <c r="J26" s="42">
        <f t="shared" si="2"/>
        <v>-38.88888888888889</v>
      </c>
      <c r="K26" s="35">
        <f t="shared" si="3"/>
        <v>414.76592233009706</v>
      </c>
      <c r="L26" s="88">
        <v>-3174500</v>
      </c>
      <c r="M26" s="86">
        <v>12816267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-3174500</v>
      </c>
      <c r="M28" s="84">
        <v>12816267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-3174500</v>
      </c>
      <c r="M29" s="84">
        <v>12816267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885000</v>
      </c>
      <c r="D30" s="63">
        <v>361500</v>
      </c>
      <c r="E30" s="64">
        <f t="shared" si="0"/>
        <v>-523500</v>
      </c>
      <c r="F30" s="62">
        <v>30000</v>
      </c>
      <c r="G30" s="63">
        <v>826750</v>
      </c>
      <c r="H30" s="64">
        <f t="shared" si="1"/>
        <v>796750</v>
      </c>
      <c r="I30" s="64">
        <v>304500</v>
      </c>
      <c r="J30" s="29">
        <f t="shared" si="2"/>
        <v>-59.152542372881356</v>
      </c>
      <c r="K30" s="30">
        <f t="shared" si="3"/>
        <v>2655.8333333333335</v>
      </c>
      <c r="L30" s="83">
        <v>-3174500</v>
      </c>
      <c r="M30" s="84">
        <v>12816267</v>
      </c>
      <c r="N30" s="31">
        <f t="shared" si="4"/>
        <v>16.490785950543394</v>
      </c>
      <c r="O30" s="30">
        <f t="shared" si="5"/>
        <v>6.216708812324213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-3174500</v>
      </c>
      <c r="M31" s="84">
        <v>12816267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7278000</v>
      </c>
      <c r="D32" s="63">
        <v>4627000</v>
      </c>
      <c r="E32" s="64">
        <f t="shared" si="0"/>
        <v>-2651000</v>
      </c>
      <c r="F32" s="62">
        <v>3060000</v>
      </c>
      <c r="G32" s="63">
        <v>15079517</v>
      </c>
      <c r="H32" s="64">
        <f t="shared" si="1"/>
        <v>12019517</v>
      </c>
      <c r="I32" s="64">
        <v>5475000</v>
      </c>
      <c r="J32" s="29">
        <f t="shared" si="2"/>
        <v>-36.42484198955757</v>
      </c>
      <c r="K32" s="30">
        <f t="shared" si="3"/>
        <v>392.7946732026144</v>
      </c>
      <c r="L32" s="83">
        <v>-3174500</v>
      </c>
      <c r="M32" s="84">
        <v>12816267</v>
      </c>
      <c r="N32" s="31">
        <f t="shared" si="4"/>
        <v>83.5092140494566</v>
      </c>
      <c r="O32" s="30">
        <f t="shared" si="5"/>
        <v>93.78329118767579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8163000</v>
      </c>
      <c r="D33" s="81">
        <v>4988500</v>
      </c>
      <c r="E33" s="82">
        <f t="shared" si="0"/>
        <v>-3174500</v>
      </c>
      <c r="F33" s="80">
        <v>3090000</v>
      </c>
      <c r="G33" s="81">
        <v>15906267</v>
      </c>
      <c r="H33" s="82">
        <f t="shared" si="1"/>
        <v>12816267</v>
      </c>
      <c r="I33" s="82">
        <v>5779500</v>
      </c>
      <c r="J33" s="57">
        <f t="shared" si="2"/>
        <v>-38.88888888888889</v>
      </c>
      <c r="K33" s="58">
        <f t="shared" si="3"/>
        <v>414.76592233009706</v>
      </c>
      <c r="L33" s="95">
        <v>-3174500</v>
      </c>
      <c r="M33" s="96">
        <v>12816267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11555663152</v>
      </c>
      <c r="D8" s="63">
        <v>10984132358</v>
      </c>
      <c r="E8" s="64">
        <f>$D8-$C8</f>
        <v>-571530794</v>
      </c>
      <c r="F8" s="62">
        <v>12624125710</v>
      </c>
      <c r="G8" s="63">
        <v>11532163267</v>
      </c>
      <c r="H8" s="64">
        <f>$G8-$F8</f>
        <v>-1091962443</v>
      </c>
      <c r="I8" s="64">
        <v>12076858167</v>
      </c>
      <c r="J8" s="29">
        <f>IF(($C8=0),0,(($E8/$C8)*100))</f>
        <v>-4.945893511105696</v>
      </c>
      <c r="K8" s="30">
        <f>IF(($F8=0),0,(($H8/$F8)*100))</f>
        <v>-8.649806474400199</v>
      </c>
      <c r="L8" s="83">
        <v>949673132</v>
      </c>
      <c r="M8" s="84">
        <v>811822705</v>
      </c>
      <c r="N8" s="31">
        <f>IF(($L8=0),0,(($E8/$L8)*100))</f>
        <v>-60.18184307229616</v>
      </c>
      <c r="O8" s="30">
        <f>IF(($M8=0),0,(($H8/$M8)*100))</f>
        <v>-134.50750222611723</v>
      </c>
      <c r="P8" s="5"/>
      <c r="Q8" s="32"/>
    </row>
    <row r="9" spans="1:17" ht="12.75">
      <c r="A9" s="2" t="s">
        <v>16</v>
      </c>
      <c r="B9" s="28" t="s">
        <v>19</v>
      </c>
      <c r="C9" s="62">
        <v>22553509497</v>
      </c>
      <c r="D9" s="63">
        <v>22396466427</v>
      </c>
      <c r="E9" s="64">
        <f>$D9-$C9</f>
        <v>-157043070</v>
      </c>
      <c r="F9" s="62">
        <v>24407147977</v>
      </c>
      <c r="G9" s="63">
        <v>24783376865</v>
      </c>
      <c r="H9" s="64">
        <f>$G9-$F9</f>
        <v>376228888</v>
      </c>
      <c r="I9" s="64">
        <v>27402142933</v>
      </c>
      <c r="J9" s="29">
        <f>IF(($C9=0),0,(($E9/$C9)*100))</f>
        <v>-0.6963132279740738</v>
      </c>
      <c r="K9" s="30">
        <f>IF(($F9=0),0,(($H9/$F9)*100))</f>
        <v>1.5414700986552714</v>
      </c>
      <c r="L9" s="83">
        <v>949673132</v>
      </c>
      <c r="M9" s="84">
        <v>811822705</v>
      </c>
      <c r="N9" s="31">
        <f>IF(($L9=0),0,(($E9/$L9)*100))</f>
        <v>-16.536539226846315</v>
      </c>
      <c r="O9" s="30">
        <f>IF(($M9=0),0,(($H9/$M9)*100))</f>
        <v>46.343725752287256</v>
      </c>
      <c r="P9" s="5"/>
      <c r="Q9" s="32"/>
    </row>
    <row r="10" spans="1:17" ht="12.75">
      <c r="A10" s="2" t="s">
        <v>16</v>
      </c>
      <c r="B10" s="28" t="s">
        <v>20</v>
      </c>
      <c r="C10" s="62">
        <v>12453378066</v>
      </c>
      <c r="D10" s="63">
        <v>14131625062</v>
      </c>
      <c r="E10" s="64">
        <f aca="true" t="shared" si="0" ref="E10:E33">$D10-$C10</f>
        <v>1678246996</v>
      </c>
      <c r="F10" s="62">
        <v>13206465752</v>
      </c>
      <c r="G10" s="63">
        <v>14734022012</v>
      </c>
      <c r="H10" s="64">
        <f aca="true" t="shared" si="1" ref="H10:H33">$G10-$F10</f>
        <v>1527556260</v>
      </c>
      <c r="I10" s="64">
        <v>14392240161</v>
      </c>
      <c r="J10" s="29">
        <f aca="true" t="shared" si="2" ref="J10:J33">IF(($C10=0),0,(($E10/$C10)*100))</f>
        <v>13.47623903414545</v>
      </c>
      <c r="K10" s="30">
        <f aca="true" t="shared" si="3" ref="K10:K33">IF(($F10=0),0,(($H10/$F10)*100))</f>
        <v>11.566730181151346</v>
      </c>
      <c r="L10" s="83">
        <v>949673132</v>
      </c>
      <c r="M10" s="84">
        <v>811822705</v>
      </c>
      <c r="N10" s="31">
        <f aca="true" t="shared" si="4" ref="N10:N33">IF(($L10=0),0,(($E10/$L10)*100))</f>
        <v>176.71838229914246</v>
      </c>
      <c r="O10" s="30">
        <f aca="true" t="shared" si="5" ref="O10:O33">IF(($M10=0),0,(($H10/$M10)*100))</f>
        <v>188.16377647382996</v>
      </c>
      <c r="P10" s="5"/>
      <c r="Q10" s="32"/>
    </row>
    <row r="11" spans="1:17" ht="16.5">
      <c r="A11" s="6" t="s">
        <v>16</v>
      </c>
      <c r="B11" s="33" t="s">
        <v>21</v>
      </c>
      <c r="C11" s="65">
        <v>46562550715</v>
      </c>
      <c r="D11" s="66">
        <v>47512223847</v>
      </c>
      <c r="E11" s="67">
        <f t="shared" si="0"/>
        <v>949673132</v>
      </c>
      <c r="F11" s="65">
        <v>50237739439</v>
      </c>
      <c r="G11" s="66">
        <v>51049562144</v>
      </c>
      <c r="H11" s="67">
        <f t="shared" si="1"/>
        <v>811822705</v>
      </c>
      <c r="I11" s="67">
        <v>53871241261</v>
      </c>
      <c r="J11" s="34">
        <f t="shared" si="2"/>
        <v>2.039564236531538</v>
      </c>
      <c r="K11" s="35">
        <f t="shared" si="3"/>
        <v>1.6159618527138084</v>
      </c>
      <c r="L11" s="85">
        <v>949673132</v>
      </c>
      <c r="M11" s="86">
        <v>811822705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16695357935</v>
      </c>
      <c r="D13" s="63">
        <v>15669540247</v>
      </c>
      <c r="E13" s="64">
        <f t="shared" si="0"/>
        <v>-1025817688</v>
      </c>
      <c r="F13" s="62">
        <v>18073833675</v>
      </c>
      <c r="G13" s="63">
        <v>16296294012</v>
      </c>
      <c r="H13" s="64">
        <f t="shared" si="1"/>
        <v>-1777539663</v>
      </c>
      <c r="I13" s="64">
        <v>16771058022</v>
      </c>
      <c r="J13" s="29">
        <f t="shared" si="2"/>
        <v>-6.144328812798226</v>
      </c>
      <c r="K13" s="30">
        <f t="shared" si="3"/>
        <v>-9.834878946898353</v>
      </c>
      <c r="L13" s="83">
        <v>1300804396</v>
      </c>
      <c r="M13" s="84">
        <v>518284588</v>
      </c>
      <c r="N13" s="31">
        <f t="shared" si="4"/>
        <v>-78.86025686524509</v>
      </c>
      <c r="O13" s="30">
        <f t="shared" si="5"/>
        <v>-342.96595039789224</v>
      </c>
      <c r="P13" s="5"/>
      <c r="Q13" s="32"/>
    </row>
    <row r="14" spans="1:17" ht="12.75">
      <c r="A14" s="2" t="s">
        <v>16</v>
      </c>
      <c r="B14" s="28" t="s">
        <v>24</v>
      </c>
      <c r="C14" s="62">
        <v>2251537180</v>
      </c>
      <c r="D14" s="63">
        <v>2717218518</v>
      </c>
      <c r="E14" s="64">
        <f t="shared" si="0"/>
        <v>465681338</v>
      </c>
      <c r="F14" s="62">
        <v>2360837718</v>
      </c>
      <c r="G14" s="63">
        <v>2786350526</v>
      </c>
      <c r="H14" s="64">
        <f t="shared" si="1"/>
        <v>425512808</v>
      </c>
      <c r="I14" s="64">
        <v>2662995032</v>
      </c>
      <c r="J14" s="29">
        <f t="shared" si="2"/>
        <v>20.682818038119184</v>
      </c>
      <c r="K14" s="30">
        <f t="shared" si="3"/>
        <v>18.023805903968533</v>
      </c>
      <c r="L14" s="83">
        <v>1300804396</v>
      </c>
      <c r="M14" s="84">
        <v>518284588</v>
      </c>
      <c r="N14" s="31">
        <f t="shared" si="4"/>
        <v>35.799489871957654</v>
      </c>
      <c r="O14" s="30">
        <f t="shared" si="5"/>
        <v>82.10022405682648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1300804396</v>
      </c>
      <c r="M15" s="84">
        <v>518284588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10578308000</v>
      </c>
      <c r="D16" s="63">
        <v>11182400000</v>
      </c>
      <c r="E16" s="64">
        <f t="shared" si="0"/>
        <v>604092000</v>
      </c>
      <c r="F16" s="62">
        <v>11461548640</v>
      </c>
      <c r="G16" s="63">
        <v>12669659200</v>
      </c>
      <c r="H16" s="64">
        <f t="shared" si="1"/>
        <v>1208110560</v>
      </c>
      <c r="I16" s="64">
        <v>14354723873</v>
      </c>
      <c r="J16" s="29">
        <f t="shared" si="2"/>
        <v>5.710667528304148</v>
      </c>
      <c r="K16" s="30">
        <f t="shared" si="3"/>
        <v>10.540552572309286</v>
      </c>
      <c r="L16" s="83">
        <v>1300804396</v>
      </c>
      <c r="M16" s="84">
        <v>518284588</v>
      </c>
      <c r="N16" s="31">
        <f t="shared" si="4"/>
        <v>46.43987995870826</v>
      </c>
      <c r="O16" s="30">
        <f t="shared" si="5"/>
        <v>233.09791338036084</v>
      </c>
      <c r="P16" s="5"/>
      <c r="Q16" s="32"/>
    </row>
    <row r="17" spans="1:17" ht="12.75">
      <c r="A17" s="2" t="s">
        <v>16</v>
      </c>
      <c r="B17" s="28" t="s">
        <v>26</v>
      </c>
      <c r="C17" s="62">
        <v>17577175651</v>
      </c>
      <c r="D17" s="63">
        <v>18834024397</v>
      </c>
      <c r="E17" s="64">
        <f t="shared" si="0"/>
        <v>1256848746</v>
      </c>
      <c r="F17" s="62">
        <v>18727070388</v>
      </c>
      <c r="G17" s="63">
        <v>19389271271</v>
      </c>
      <c r="H17" s="64">
        <f t="shared" si="1"/>
        <v>662200883</v>
      </c>
      <c r="I17" s="64">
        <v>20161859394</v>
      </c>
      <c r="J17" s="41">
        <f t="shared" si="2"/>
        <v>7.150459043905016</v>
      </c>
      <c r="K17" s="30">
        <f t="shared" si="3"/>
        <v>3.5360623379956295</v>
      </c>
      <c r="L17" s="87">
        <v>1300804396</v>
      </c>
      <c r="M17" s="84">
        <v>518284588</v>
      </c>
      <c r="N17" s="31">
        <f t="shared" si="4"/>
        <v>96.62088703457918</v>
      </c>
      <c r="O17" s="30">
        <f t="shared" si="5"/>
        <v>127.7678129607049</v>
      </c>
      <c r="P17" s="5"/>
      <c r="Q17" s="32"/>
    </row>
    <row r="18" spans="1:17" ht="16.5">
      <c r="A18" s="2" t="s">
        <v>16</v>
      </c>
      <c r="B18" s="33" t="s">
        <v>27</v>
      </c>
      <c r="C18" s="65">
        <v>47102378766</v>
      </c>
      <c r="D18" s="66">
        <v>48403183162</v>
      </c>
      <c r="E18" s="67">
        <f t="shared" si="0"/>
        <v>1300804396</v>
      </c>
      <c r="F18" s="65">
        <v>50623290421</v>
      </c>
      <c r="G18" s="66">
        <v>51141575009</v>
      </c>
      <c r="H18" s="67">
        <f t="shared" si="1"/>
        <v>518284588</v>
      </c>
      <c r="I18" s="67">
        <v>53950636321</v>
      </c>
      <c r="J18" s="42">
        <f t="shared" si="2"/>
        <v>2.7616532966673906</v>
      </c>
      <c r="K18" s="35">
        <f t="shared" si="3"/>
        <v>1.023806599076777</v>
      </c>
      <c r="L18" s="88">
        <v>1300804396</v>
      </c>
      <c r="M18" s="86">
        <v>518284588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-539828051</v>
      </c>
      <c r="D19" s="72">
        <v>-890959315</v>
      </c>
      <c r="E19" s="73">
        <f t="shared" si="0"/>
        <v>-351131264</v>
      </c>
      <c r="F19" s="74">
        <v>-385550982</v>
      </c>
      <c r="G19" s="75">
        <v>-92012865</v>
      </c>
      <c r="H19" s="76">
        <f t="shared" si="1"/>
        <v>293538117</v>
      </c>
      <c r="I19" s="76">
        <v>-79395060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5000000001</v>
      </c>
      <c r="D22" s="63">
        <v>2500000000</v>
      </c>
      <c r="E22" s="64">
        <f t="shared" si="0"/>
        <v>-2500000001</v>
      </c>
      <c r="F22" s="62">
        <v>5000000000</v>
      </c>
      <c r="G22" s="63">
        <v>4500000000</v>
      </c>
      <c r="H22" s="64">
        <f t="shared" si="1"/>
        <v>-500000000</v>
      </c>
      <c r="I22" s="64">
        <v>7000000000</v>
      </c>
      <c r="J22" s="29">
        <f t="shared" si="2"/>
        <v>-50.00000001</v>
      </c>
      <c r="K22" s="30">
        <f t="shared" si="3"/>
        <v>-10</v>
      </c>
      <c r="L22" s="83">
        <v>-1341944782</v>
      </c>
      <c r="M22" s="84">
        <v>-1557784288</v>
      </c>
      <c r="N22" s="31">
        <f t="shared" si="4"/>
        <v>186.29678616686925</v>
      </c>
      <c r="O22" s="30">
        <f t="shared" si="5"/>
        <v>32.09687014123999</v>
      </c>
      <c r="P22" s="5"/>
      <c r="Q22" s="32"/>
    </row>
    <row r="23" spans="1:17" ht="12.75">
      <c r="A23" s="6" t="s">
        <v>16</v>
      </c>
      <c r="B23" s="28" t="s">
        <v>31</v>
      </c>
      <c r="C23" s="62">
        <v>1354936308</v>
      </c>
      <c r="D23" s="63">
        <v>2697029006</v>
      </c>
      <c r="E23" s="64">
        <f t="shared" si="0"/>
        <v>1342092698</v>
      </c>
      <c r="F23" s="62">
        <v>2263928964</v>
      </c>
      <c r="G23" s="63">
        <v>1669375029</v>
      </c>
      <c r="H23" s="64">
        <f t="shared" si="1"/>
        <v>-594553935</v>
      </c>
      <c r="I23" s="64">
        <v>1624424430</v>
      </c>
      <c r="J23" s="29">
        <f t="shared" si="2"/>
        <v>99.05208754653876</v>
      </c>
      <c r="K23" s="30">
        <f t="shared" si="3"/>
        <v>-26.262040216558667</v>
      </c>
      <c r="L23" s="83">
        <v>-1341944782</v>
      </c>
      <c r="M23" s="84">
        <v>-1557784288</v>
      </c>
      <c r="N23" s="31">
        <f t="shared" si="4"/>
        <v>-100.01102251016465</v>
      </c>
      <c r="O23" s="30">
        <f t="shared" si="5"/>
        <v>38.16664088731648</v>
      </c>
      <c r="P23" s="5"/>
      <c r="Q23" s="32"/>
    </row>
    <row r="24" spans="1:17" ht="12.75">
      <c r="A24" s="6" t="s">
        <v>16</v>
      </c>
      <c r="B24" s="28" t="s">
        <v>32</v>
      </c>
      <c r="C24" s="62">
        <v>3312979195</v>
      </c>
      <c r="D24" s="63">
        <v>3128941716</v>
      </c>
      <c r="E24" s="64">
        <f t="shared" si="0"/>
        <v>-184037479</v>
      </c>
      <c r="F24" s="62">
        <v>3424875224</v>
      </c>
      <c r="G24" s="63">
        <v>2961644871</v>
      </c>
      <c r="H24" s="64">
        <f t="shared" si="1"/>
        <v>-463230353</v>
      </c>
      <c r="I24" s="64">
        <v>2877431276</v>
      </c>
      <c r="J24" s="29">
        <f t="shared" si="2"/>
        <v>-5.555044815184842</v>
      </c>
      <c r="K24" s="30">
        <f t="shared" si="3"/>
        <v>-13.525466555799989</v>
      </c>
      <c r="L24" s="83">
        <v>-1341944782</v>
      </c>
      <c r="M24" s="84">
        <v>-1557784288</v>
      </c>
      <c r="N24" s="31">
        <f t="shared" si="4"/>
        <v>13.714236343295383</v>
      </c>
      <c r="O24" s="30">
        <f t="shared" si="5"/>
        <v>29.73648897144352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-1341944782</v>
      </c>
      <c r="M25" s="84">
        <v>-1557784288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9667915504</v>
      </c>
      <c r="D26" s="66">
        <v>8325970722</v>
      </c>
      <c r="E26" s="67">
        <f t="shared" si="0"/>
        <v>-1341944782</v>
      </c>
      <c r="F26" s="65">
        <v>10688804188</v>
      </c>
      <c r="G26" s="66">
        <v>9131019900</v>
      </c>
      <c r="H26" s="67">
        <f t="shared" si="1"/>
        <v>-1557784288</v>
      </c>
      <c r="I26" s="67">
        <v>11501855706</v>
      </c>
      <c r="J26" s="42">
        <f t="shared" si="2"/>
        <v>-13.880394190917206</v>
      </c>
      <c r="K26" s="35">
        <f t="shared" si="3"/>
        <v>-14.5739809673834</v>
      </c>
      <c r="L26" s="88">
        <v>-1341944782</v>
      </c>
      <c r="M26" s="86">
        <v>-1557784288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1076479781</v>
      </c>
      <c r="D28" s="63">
        <v>867969085</v>
      </c>
      <c r="E28" s="64">
        <f t="shared" si="0"/>
        <v>-208510696</v>
      </c>
      <c r="F28" s="62">
        <v>1197469440</v>
      </c>
      <c r="G28" s="63">
        <v>927371563</v>
      </c>
      <c r="H28" s="64">
        <f t="shared" si="1"/>
        <v>-270097877</v>
      </c>
      <c r="I28" s="64">
        <v>1326957636</v>
      </c>
      <c r="J28" s="29">
        <f t="shared" si="2"/>
        <v>-19.369680664722118</v>
      </c>
      <c r="K28" s="30">
        <f t="shared" si="3"/>
        <v>-22.555721923058012</v>
      </c>
      <c r="L28" s="83">
        <v>-1354757231</v>
      </c>
      <c r="M28" s="84">
        <v>-1573474474</v>
      </c>
      <c r="N28" s="31">
        <f t="shared" si="4"/>
        <v>15.391000780714784</v>
      </c>
      <c r="O28" s="30">
        <f t="shared" si="5"/>
        <v>17.165698043602326</v>
      </c>
      <c r="P28" s="5"/>
      <c r="Q28" s="32"/>
    </row>
    <row r="29" spans="1:17" ht="12.75">
      <c r="A29" s="6" t="s">
        <v>16</v>
      </c>
      <c r="B29" s="28" t="s">
        <v>36</v>
      </c>
      <c r="C29" s="62">
        <v>923808232</v>
      </c>
      <c r="D29" s="63">
        <v>876615413</v>
      </c>
      <c r="E29" s="64">
        <f t="shared" si="0"/>
        <v>-47192819</v>
      </c>
      <c r="F29" s="62">
        <v>1010530668</v>
      </c>
      <c r="G29" s="63">
        <v>1055552140</v>
      </c>
      <c r="H29" s="64">
        <f t="shared" si="1"/>
        <v>45021472</v>
      </c>
      <c r="I29" s="64">
        <v>1348086585</v>
      </c>
      <c r="J29" s="29">
        <f t="shared" si="2"/>
        <v>-5.1085081692582275</v>
      </c>
      <c r="K29" s="30">
        <f t="shared" si="3"/>
        <v>4.455230645211848</v>
      </c>
      <c r="L29" s="83">
        <v>-1354757231</v>
      </c>
      <c r="M29" s="84">
        <v>-1573474474</v>
      </c>
      <c r="N29" s="31">
        <f t="shared" si="4"/>
        <v>3.483488991246433</v>
      </c>
      <c r="O29" s="30">
        <f t="shared" si="5"/>
        <v>-2.8612775576555047</v>
      </c>
      <c r="P29" s="5"/>
      <c r="Q29" s="32"/>
    </row>
    <row r="30" spans="1:17" ht="12.75">
      <c r="A30" s="6" t="s">
        <v>16</v>
      </c>
      <c r="B30" s="28" t="s">
        <v>37</v>
      </c>
      <c r="C30" s="62">
        <v>123926931</v>
      </c>
      <c r="D30" s="63">
        <v>69898499</v>
      </c>
      <c r="E30" s="64">
        <f t="shared" si="0"/>
        <v>-54028432</v>
      </c>
      <c r="F30" s="62">
        <v>163665263</v>
      </c>
      <c r="G30" s="63">
        <v>127409921</v>
      </c>
      <c r="H30" s="64">
        <f t="shared" si="1"/>
        <v>-36255342</v>
      </c>
      <c r="I30" s="64">
        <v>135487068</v>
      </c>
      <c r="J30" s="29">
        <f t="shared" si="2"/>
        <v>-43.59700636821225</v>
      </c>
      <c r="K30" s="30">
        <f t="shared" si="3"/>
        <v>-22.1521301071688</v>
      </c>
      <c r="L30" s="83">
        <v>-1354757231</v>
      </c>
      <c r="M30" s="84">
        <v>-1573474474</v>
      </c>
      <c r="N30" s="31">
        <f t="shared" si="4"/>
        <v>3.9880526756900547</v>
      </c>
      <c r="O30" s="30">
        <f t="shared" si="5"/>
        <v>2.3041582560811213</v>
      </c>
      <c r="P30" s="5"/>
      <c r="Q30" s="32"/>
    </row>
    <row r="31" spans="1:17" ht="12.75">
      <c r="A31" s="6" t="s">
        <v>16</v>
      </c>
      <c r="B31" s="28" t="s">
        <v>38</v>
      </c>
      <c r="C31" s="62">
        <v>2618969686</v>
      </c>
      <c r="D31" s="63">
        <v>2522372817</v>
      </c>
      <c r="E31" s="64">
        <f t="shared" si="0"/>
        <v>-96596869</v>
      </c>
      <c r="F31" s="62">
        <v>2750048845</v>
      </c>
      <c r="G31" s="63">
        <v>2510902538</v>
      </c>
      <c r="H31" s="64">
        <f t="shared" si="1"/>
        <v>-239146307</v>
      </c>
      <c r="I31" s="64">
        <v>2120121126</v>
      </c>
      <c r="J31" s="29">
        <f t="shared" si="2"/>
        <v>-3.6883538406866463</v>
      </c>
      <c r="K31" s="30">
        <f t="shared" si="3"/>
        <v>-8.696074887353502</v>
      </c>
      <c r="L31" s="83">
        <v>-1354757231</v>
      </c>
      <c r="M31" s="84">
        <v>-1573474474</v>
      </c>
      <c r="N31" s="31">
        <f t="shared" si="4"/>
        <v>7.130197705510531</v>
      </c>
      <c r="O31" s="30">
        <f t="shared" si="5"/>
        <v>15.198613701819735</v>
      </c>
      <c r="P31" s="5"/>
      <c r="Q31" s="32"/>
    </row>
    <row r="32" spans="1:17" ht="12.75">
      <c r="A32" s="6" t="s">
        <v>16</v>
      </c>
      <c r="B32" s="28" t="s">
        <v>39</v>
      </c>
      <c r="C32" s="62">
        <v>4937543323</v>
      </c>
      <c r="D32" s="63">
        <v>3989114908</v>
      </c>
      <c r="E32" s="64">
        <f t="shared" si="0"/>
        <v>-948428415</v>
      </c>
      <c r="F32" s="62">
        <v>5582780158</v>
      </c>
      <c r="G32" s="63">
        <v>4509783738</v>
      </c>
      <c r="H32" s="64">
        <f t="shared" si="1"/>
        <v>-1072996420</v>
      </c>
      <c r="I32" s="64">
        <v>6571203291</v>
      </c>
      <c r="J32" s="29">
        <f t="shared" si="2"/>
        <v>-19.208508218693353</v>
      </c>
      <c r="K32" s="30">
        <f t="shared" si="3"/>
        <v>-19.219750547805827</v>
      </c>
      <c r="L32" s="83">
        <v>-1354757231</v>
      </c>
      <c r="M32" s="84">
        <v>-1573474474</v>
      </c>
      <c r="N32" s="31">
        <f t="shared" si="4"/>
        <v>70.0072598468382</v>
      </c>
      <c r="O32" s="30">
        <f t="shared" si="5"/>
        <v>68.19280755615232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9680727953</v>
      </c>
      <c r="D33" s="81">
        <v>8325970722</v>
      </c>
      <c r="E33" s="82">
        <f t="shared" si="0"/>
        <v>-1354757231</v>
      </c>
      <c r="F33" s="80">
        <v>10704494374</v>
      </c>
      <c r="G33" s="81">
        <v>9131019900</v>
      </c>
      <c r="H33" s="82">
        <f t="shared" si="1"/>
        <v>-1573474474</v>
      </c>
      <c r="I33" s="82">
        <v>11501855706</v>
      </c>
      <c r="J33" s="57">
        <f t="shared" si="2"/>
        <v>-13.994373538615646</v>
      </c>
      <c r="K33" s="58">
        <f t="shared" si="3"/>
        <v>-14.699194740311983</v>
      </c>
      <c r="L33" s="95">
        <v>-1354757231</v>
      </c>
      <c r="M33" s="96">
        <v>-1573474474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21251110</v>
      </c>
      <c r="D8" s="63">
        <v>24561794</v>
      </c>
      <c r="E8" s="64">
        <f>$D8-$C8</f>
        <v>3310684</v>
      </c>
      <c r="F8" s="62">
        <v>23106540</v>
      </c>
      <c r="G8" s="63">
        <v>25593363</v>
      </c>
      <c r="H8" s="64">
        <f>$G8-$F8</f>
        <v>2486823</v>
      </c>
      <c r="I8" s="64">
        <v>26719480</v>
      </c>
      <c r="J8" s="29">
        <f>IF(($C8=0),0,(($E8/$C8)*100))</f>
        <v>15.578875644613388</v>
      </c>
      <c r="K8" s="30">
        <f>IF(($F8=0),0,(($H8/$F8)*100))</f>
        <v>10.762420509518085</v>
      </c>
      <c r="L8" s="83">
        <v>8741289</v>
      </c>
      <c r="M8" s="84">
        <v>14875634</v>
      </c>
      <c r="N8" s="31">
        <f>IF(($L8=0),0,(($E8/$L8)*100))</f>
        <v>37.87409385503671</v>
      </c>
      <c r="O8" s="30">
        <f>IF(($M8=0),0,(($H8/$M8)*100))</f>
        <v>16.71742528755413</v>
      </c>
      <c r="P8" s="5"/>
      <c r="Q8" s="32"/>
    </row>
    <row r="9" spans="1:17" ht="12.75">
      <c r="A9" s="2" t="s">
        <v>16</v>
      </c>
      <c r="B9" s="28" t="s">
        <v>19</v>
      </c>
      <c r="C9" s="62">
        <v>97805261</v>
      </c>
      <c r="D9" s="63">
        <v>104162110</v>
      </c>
      <c r="E9" s="64">
        <f>$D9-$C9</f>
        <v>6356849</v>
      </c>
      <c r="F9" s="62">
        <v>103969780</v>
      </c>
      <c r="G9" s="63">
        <v>112624572</v>
      </c>
      <c r="H9" s="64">
        <f>$G9-$F9</f>
        <v>8654792</v>
      </c>
      <c r="I9" s="64">
        <v>122771875</v>
      </c>
      <c r="J9" s="29">
        <f>IF(($C9=0),0,(($E9/$C9)*100))</f>
        <v>6.499495972921129</v>
      </c>
      <c r="K9" s="30">
        <f>IF(($F9=0),0,(($H9/$F9)*100))</f>
        <v>8.324334244046684</v>
      </c>
      <c r="L9" s="83">
        <v>8741289</v>
      </c>
      <c r="M9" s="84">
        <v>14875634</v>
      </c>
      <c r="N9" s="31">
        <f>IF(($L9=0),0,(($E9/$L9)*100))</f>
        <v>72.72210082517579</v>
      </c>
      <c r="O9" s="30">
        <f>IF(($M9=0),0,(($H9/$M9)*100))</f>
        <v>58.180995848647534</v>
      </c>
      <c r="P9" s="5"/>
      <c r="Q9" s="32"/>
    </row>
    <row r="10" spans="1:17" ht="12.75">
      <c r="A10" s="2" t="s">
        <v>16</v>
      </c>
      <c r="B10" s="28" t="s">
        <v>20</v>
      </c>
      <c r="C10" s="62">
        <v>58621390</v>
      </c>
      <c r="D10" s="63">
        <v>57695146</v>
      </c>
      <c r="E10" s="64">
        <f aca="true" t="shared" si="0" ref="E10:E33">$D10-$C10</f>
        <v>-926244</v>
      </c>
      <c r="F10" s="62">
        <v>67270630</v>
      </c>
      <c r="G10" s="63">
        <v>71004649</v>
      </c>
      <c r="H10" s="64">
        <f aca="true" t="shared" si="1" ref="H10:H33">$G10-$F10</f>
        <v>3734019</v>
      </c>
      <c r="I10" s="64">
        <v>56022653</v>
      </c>
      <c r="J10" s="29">
        <f aca="true" t="shared" si="2" ref="J10:J33">IF(($C10=0),0,(($E10/$C10)*100))</f>
        <v>-1.5800444172340506</v>
      </c>
      <c r="K10" s="30">
        <f aca="true" t="shared" si="3" ref="K10:K33">IF(($F10=0),0,(($H10/$F10)*100))</f>
        <v>5.550741831910895</v>
      </c>
      <c r="L10" s="83">
        <v>8741289</v>
      </c>
      <c r="M10" s="84">
        <v>14875634</v>
      </c>
      <c r="N10" s="31">
        <f aca="true" t="shared" si="4" ref="N10:N33">IF(($L10=0),0,(($E10/$L10)*100))</f>
        <v>-10.596194680212495</v>
      </c>
      <c r="O10" s="30">
        <f aca="true" t="shared" si="5" ref="O10:O33">IF(($M10=0),0,(($H10/$M10)*100))</f>
        <v>25.10157886379834</v>
      </c>
      <c r="P10" s="5"/>
      <c r="Q10" s="32"/>
    </row>
    <row r="11" spans="1:17" ht="16.5">
      <c r="A11" s="6" t="s">
        <v>16</v>
      </c>
      <c r="B11" s="33" t="s">
        <v>21</v>
      </c>
      <c r="C11" s="65">
        <v>177677761</v>
      </c>
      <c r="D11" s="66">
        <v>186419050</v>
      </c>
      <c r="E11" s="67">
        <f t="shared" si="0"/>
        <v>8741289</v>
      </c>
      <c r="F11" s="65">
        <v>194346950</v>
      </c>
      <c r="G11" s="66">
        <v>209222584</v>
      </c>
      <c r="H11" s="67">
        <f t="shared" si="1"/>
        <v>14875634</v>
      </c>
      <c r="I11" s="67">
        <v>205514008</v>
      </c>
      <c r="J11" s="34">
        <f t="shared" si="2"/>
        <v>4.919742882171956</v>
      </c>
      <c r="K11" s="35">
        <f t="shared" si="3"/>
        <v>7.6541638548997035</v>
      </c>
      <c r="L11" s="85">
        <v>8741289</v>
      </c>
      <c r="M11" s="86">
        <v>14875634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61816454</v>
      </c>
      <c r="D13" s="63">
        <v>65552680</v>
      </c>
      <c r="E13" s="64">
        <f t="shared" si="0"/>
        <v>3736226</v>
      </c>
      <c r="F13" s="62">
        <v>65525441</v>
      </c>
      <c r="G13" s="63">
        <v>67834020</v>
      </c>
      <c r="H13" s="64">
        <f t="shared" si="1"/>
        <v>2308579</v>
      </c>
      <c r="I13" s="64">
        <v>70270110</v>
      </c>
      <c r="J13" s="29">
        <f t="shared" si="2"/>
        <v>6.044063931586888</v>
      </c>
      <c r="K13" s="30">
        <f t="shared" si="3"/>
        <v>3.5231796455975015</v>
      </c>
      <c r="L13" s="83">
        <v>16029756</v>
      </c>
      <c r="M13" s="84">
        <v>12835324</v>
      </c>
      <c r="N13" s="31">
        <f t="shared" si="4"/>
        <v>23.30806532551088</v>
      </c>
      <c r="O13" s="30">
        <f t="shared" si="5"/>
        <v>17.98613731916701</v>
      </c>
      <c r="P13" s="5"/>
      <c r="Q13" s="32"/>
    </row>
    <row r="14" spans="1:17" ht="12.75">
      <c r="A14" s="2" t="s">
        <v>16</v>
      </c>
      <c r="B14" s="28" t="s">
        <v>24</v>
      </c>
      <c r="C14" s="62">
        <v>12772160</v>
      </c>
      <c r="D14" s="63">
        <v>20722873</v>
      </c>
      <c r="E14" s="64">
        <f t="shared" si="0"/>
        <v>7950713</v>
      </c>
      <c r="F14" s="62">
        <v>13706480</v>
      </c>
      <c r="G14" s="63">
        <v>18674900</v>
      </c>
      <c r="H14" s="64">
        <f t="shared" si="1"/>
        <v>4968420</v>
      </c>
      <c r="I14" s="64">
        <v>17880174</v>
      </c>
      <c r="J14" s="29">
        <f t="shared" si="2"/>
        <v>62.25033980156841</v>
      </c>
      <c r="K14" s="30">
        <f t="shared" si="3"/>
        <v>36.24869404836253</v>
      </c>
      <c r="L14" s="83">
        <v>16029756</v>
      </c>
      <c r="M14" s="84">
        <v>12835324</v>
      </c>
      <c r="N14" s="31">
        <f t="shared" si="4"/>
        <v>49.599713183407154</v>
      </c>
      <c r="O14" s="30">
        <f t="shared" si="5"/>
        <v>38.708956626260466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16029756</v>
      </c>
      <c r="M15" s="84">
        <v>12835324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44421780</v>
      </c>
      <c r="D16" s="63">
        <v>48939947</v>
      </c>
      <c r="E16" s="64">
        <f t="shared" si="0"/>
        <v>4518167</v>
      </c>
      <c r="F16" s="62">
        <v>47215910</v>
      </c>
      <c r="G16" s="63">
        <v>52218920</v>
      </c>
      <c r="H16" s="64">
        <f t="shared" si="1"/>
        <v>5003010</v>
      </c>
      <c r="I16" s="64">
        <v>55693900</v>
      </c>
      <c r="J16" s="29">
        <f t="shared" si="2"/>
        <v>10.171062483313365</v>
      </c>
      <c r="K16" s="30">
        <f t="shared" si="3"/>
        <v>10.596025788764846</v>
      </c>
      <c r="L16" s="83">
        <v>16029756</v>
      </c>
      <c r="M16" s="84">
        <v>12835324</v>
      </c>
      <c r="N16" s="31">
        <f t="shared" si="4"/>
        <v>28.186124604766288</v>
      </c>
      <c r="O16" s="30">
        <f t="shared" si="5"/>
        <v>38.978447291240954</v>
      </c>
      <c r="P16" s="5"/>
      <c r="Q16" s="32"/>
    </row>
    <row r="17" spans="1:17" ht="12.75">
      <c r="A17" s="2" t="s">
        <v>16</v>
      </c>
      <c r="B17" s="28" t="s">
        <v>26</v>
      </c>
      <c r="C17" s="62">
        <v>56789972</v>
      </c>
      <c r="D17" s="63">
        <v>56614622</v>
      </c>
      <c r="E17" s="64">
        <f t="shared" si="0"/>
        <v>-175350</v>
      </c>
      <c r="F17" s="62">
        <v>67282080</v>
      </c>
      <c r="G17" s="63">
        <v>67837395</v>
      </c>
      <c r="H17" s="64">
        <f t="shared" si="1"/>
        <v>555315</v>
      </c>
      <c r="I17" s="64">
        <v>54278010</v>
      </c>
      <c r="J17" s="41">
        <f t="shared" si="2"/>
        <v>-0.30876930173517253</v>
      </c>
      <c r="K17" s="30">
        <f t="shared" si="3"/>
        <v>0.8253534968003367</v>
      </c>
      <c r="L17" s="87">
        <v>16029756</v>
      </c>
      <c r="M17" s="84">
        <v>12835324</v>
      </c>
      <c r="N17" s="31">
        <f t="shared" si="4"/>
        <v>-1.0939031136843256</v>
      </c>
      <c r="O17" s="30">
        <f t="shared" si="5"/>
        <v>4.326458763331568</v>
      </c>
      <c r="P17" s="5"/>
      <c r="Q17" s="32"/>
    </row>
    <row r="18" spans="1:17" ht="16.5">
      <c r="A18" s="2" t="s">
        <v>16</v>
      </c>
      <c r="B18" s="33" t="s">
        <v>27</v>
      </c>
      <c r="C18" s="65">
        <v>175800366</v>
      </c>
      <c r="D18" s="66">
        <v>191830122</v>
      </c>
      <c r="E18" s="67">
        <f t="shared" si="0"/>
        <v>16029756</v>
      </c>
      <c r="F18" s="65">
        <v>193729911</v>
      </c>
      <c r="G18" s="66">
        <v>206565235</v>
      </c>
      <c r="H18" s="67">
        <f t="shared" si="1"/>
        <v>12835324</v>
      </c>
      <c r="I18" s="67">
        <v>198122194</v>
      </c>
      <c r="J18" s="42">
        <f t="shared" si="2"/>
        <v>9.118158491205872</v>
      </c>
      <c r="K18" s="35">
        <f t="shared" si="3"/>
        <v>6.625370307427643</v>
      </c>
      <c r="L18" s="88">
        <v>16029756</v>
      </c>
      <c r="M18" s="86">
        <v>12835324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1877395</v>
      </c>
      <c r="D19" s="72">
        <v>-5411072</v>
      </c>
      <c r="E19" s="73">
        <f t="shared" si="0"/>
        <v>-7288467</v>
      </c>
      <c r="F19" s="74">
        <v>617039</v>
      </c>
      <c r="G19" s="75">
        <v>2657349</v>
      </c>
      <c r="H19" s="76">
        <f t="shared" si="1"/>
        <v>2040310</v>
      </c>
      <c r="I19" s="76">
        <v>7391814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-13170500</v>
      </c>
      <c r="M22" s="84">
        <v>-11408000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1004000</v>
      </c>
      <c r="E23" s="64">
        <f t="shared" si="0"/>
        <v>1004000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-13170500</v>
      </c>
      <c r="M23" s="84">
        <v>-11408000</v>
      </c>
      <c r="N23" s="31">
        <f t="shared" si="4"/>
        <v>-7.623097073004062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36937800</v>
      </c>
      <c r="D24" s="63">
        <v>22763300</v>
      </c>
      <c r="E24" s="64">
        <f t="shared" si="0"/>
        <v>-14174500</v>
      </c>
      <c r="F24" s="62">
        <v>33488850</v>
      </c>
      <c r="G24" s="63">
        <v>22080850</v>
      </c>
      <c r="H24" s="64">
        <f t="shared" si="1"/>
        <v>-11408000</v>
      </c>
      <c r="I24" s="64">
        <v>34805300</v>
      </c>
      <c r="J24" s="29">
        <f t="shared" si="2"/>
        <v>-38.3739692131096</v>
      </c>
      <c r="K24" s="30">
        <f t="shared" si="3"/>
        <v>-34.06506941862739</v>
      </c>
      <c r="L24" s="83">
        <v>-13170500</v>
      </c>
      <c r="M24" s="84">
        <v>-11408000</v>
      </c>
      <c r="N24" s="31">
        <f t="shared" si="4"/>
        <v>107.62309707300406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-13170500</v>
      </c>
      <c r="M25" s="84">
        <v>-11408000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36937800</v>
      </c>
      <c r="D26" s="66">
        <v>23767300</v>
      </c>
      <c r="E26" s="67">
        <f t="shared" si="0"/>
        <v>-13170500</v>
      </c>
      <c r="F26" s="65">
        <v>33488850</v>
      </c>
      <c r="G26" s="66">
        <v>22080850</v>
      </c>
      <c r="H26" s="67">
        <f t="shared" si="1"/>
        <v>-11408000</v>
      </c>
      <c r="I26" s="67">
        <v>34805300</v>
      </c>
      <c r="J26" s="42">
        <f t="shared" si="2"/>
        <v>-35.655886381971854</v>
      </c>
      <c r="K26" s="35">
        <f t="shared" si="3"/>
        <v>-34.06506941862739</v>
      </c>
      <c r="L26" s="88">
        <v>-13170500</v>
      </c>
      <c r="M26" s="86">
        <v>-11408000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30187800</v>
      </c>
      <c r="D28" s="63">
        <v>18189227</v>
      </c>
      <c r="E28" s="64">
        <f t="shared" si="0"/>
        <v>-11998573</v>
      </c>
      <c r="F28" s="62">
        <v>31488850</v>
      </c>
      <c r="G28" s="63">
        <v>20080850</v>
      </c>
      <c r="H28" s="64">
        <f t="shared" si="1"/>
        <v>-11408000</v>
      </c>
      <c r="I28" s="64">
        <v>31805300</v>
      </c>
      <c r="J28" s="29">
        <f t="shared" si="2"/>
        <v>-39.746430677293475</v>
      </c>
      <c r="K28" s="30">
        <f t="shared" si="3"/>
        <v>-36.22869682443151</v>
      </c>
      <c r="L28" s="83">
        <v>-13170500</v>
      </c>
      <c r="M28" s="84">
        <v>-11408000</v>
      </c>
      <c r="N28" s="31">
        <f t="shared" si="4"/>
        <v>91.10187919972667</v>
      </c>
      <c r="O28" s="30">
        <f t="shared" si="5"/>
        <v>100</v>
      </c>
      <c r="P28" s="5"/>
      <c r="Q28" s="32"/>
    </row>
    <row r="29" spans="1:17" ht="12.75">
      <c r="A29" s="6" t="s">
        <v>16</v>
      </c>
      <c r="B29" s="28" t="s">
        <v>36</v>
      </c>
      <c r="C29" s="62">
        <v>2000000</v>
      </c>
      <c r="D29" s="63">
        <v>2699000</v>
      </c>
      <c r="E29" s="64">
        <f t="shared" si="0"/>
        <v>699000</v>
      </c>
      <c r="F29" s="62">
        <v>2000000</v>
      </c>
      <c r="G29" s="63">
        <v>2000000</v>
      </c>
      <c r="H29" s="64">
        <f t="shared" si="1"/>
        <v>0</v>
      </c>
      <c r="I29" s="64">
        <v>3000000</v>
      </c>
      <c r="J29" s="29">
        <f t="shared" si="2"/>
        <v>34.949999999999996</v>
      </c>
      <c r="K29" s="30">
        <f t="shared" si="3"/>
        <v>0</v>
      </c>
      <c r="L29" s="83">
        <v>-13170500</v>
      </c>
      <c r="M29" s="84">
        <v>-11408000</v>
      </c>
      <c r="N29" s="31">
        <f t="shared" si="4"/>
        <v>-5.307315591663187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-13170500</v>
      </c>
      <c r="M30" s="84">
        <v>-11408000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-13170500</v>
      </c>
      <c r="M31" s="84">
        <v>-11408000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4750000</v>
      </c>
      <c r="D32" s="63">
        <v>2879073</v>
      </c>
      <c r="E32" s="64">
        <f t="shared" si="0"/>
        <v>-1870927</v>
      </c>
      <c r="F32" s="62">
        <v>0</v>
      </c>
      <c r="G32" s="63">
        <v>0</v>
      </c>
      <c r="H32" s="64">
        <f t="shared" si="1"/>
        <v>0</v>
      </c>
      <c r="I32" s="64">
        <v>0</v>
      </c>
      <c r="J32" s="29">
        <f t="shared" si="2"/>
        <v>-39.38793684210526</v>
      </c>
      <c r="K32" s="30">
        <f t="shared" si="3"/>
        <v>0</v>
      </c>
      <c r="L32" s="83">
        <v>-13170500</v>
      </c>
      <c r="M32" s="84">
        <v>-11408000</v>
      </c>
      <c r="N32" s="31">
        <f t="shared" si="4"/>
        <v>14.205436391936525</v>
      </c>
      <c r="O32" s="30">
        <f t="shared" si="5"/>
        <v>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36937800</v>
      </c>
      <c r="D33" s="81">
        <v>23767300</v>
      </c>
      <c r="E33" s="82">
        <f t="shared" si="0"/>
        <v>-13170500</v>
      </c>
      <c r="F33" s="80">
        <v>33488850</v>
      </c>
      <c r="G33" s="81">
        <v>22080850</v>
      </c>
      <c r="H33" s="82">
        <f t="shared" si="1"/>
        <v>-11408000</v>
      </c>
      <c r="I33" s="82">
        <v>34805300</v>
      </c>
      <c r="J33" s="57">
        <f t="shared" si="2"/>
        <v>-35.655886381971854</v>
      </c>
      <c r="K33" s="58">
        <f t="shared" si="3"/>
        <v>-34.06506941862739</v>
      </c>
      <c r="L33" s="95">
        <v>-13170500</v>
      </c>
      <c r="M33" s="96">
        <v>-11408000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106661945</v>
      </c>
      <c r="D8" s="63">
        <v>104190958</v>
      </c>
      <c r="E8" s="64">
        <f>$D8-$C8</f>
        <v>-2470987</v>
      </c>
      <c r="F8" s="62">
        <v>113048831</v>
      </c>
      <c r="G8" s="63">
        <v>113128412</v>
      </c>
      <c r="H8" s="64">
        <f>$G8-$F8</f>
        <v>79581</v>
      </c>
      <c r="I8" s="64">
        <v>119952117</v>
      </c>
      <c r="J8" s="29">
        <f>IF(($C8=0),0,(($E8/$C8)*100))</f>
        <v>-2.3166528605867818</v>
      </c>
      <c r="K8" s="30">
        <f>IF(($F8=0),0,(($H8/$F8)*100))</f>
        <v>0.0703952436270659</v>
      </c>
      <c r="L8" s="83">
        <v>-39706756</v>
      </c>
      <c r="M8" s="84">
        <v>16205461</v>
      </c>
      <c r="N8" s="31">
        <f>IF(($L8=0),0,(($E8/$L8)*100))</f>
        <v>6.223089592108709</v>
      </c>
      <c r="O8" s="30">
        <f>IF(($M8=0),0,(($H8/$M8)*100))</f>
        <v>0.4910751998971211</v>
      </c>
      <c r="P8" s="5"/>
      <c r="Q8" s="32"/>
    </row>
    <row r="9" spans="1:17" ht="12.75">
      <c r="A9" s="2" t="s">
        <v>16</v>
      </c>
      <c r="B9" s="28" t="s">
        <v>19</v>
      </c>
      <c r="C9" s="62">
        <v>278552291</v>
      </c>
      <c r="D9" s="63">
        <v>284278587</v>
      </c>
      <c r="E9" s="64">
        <f>$D9-$C9</f>
        <v>5726296</v>
      </c>
      <c r="F9" s="62">
        <v>297900061</v>
      </c>
      <c r="G9" s="63">
        <v>306147807</v>
      </c>
      <c r="H9" s="64">
        <f>$G9-$F9</f>
        <v>8247746</v>
      </c>
      <c r="I9" s="64">
        <v>327196582</v>
      </c>
      <c r="J9" s="29">
        <f>IF(($C9=0),0,(($E9/$C9)*100))</f>
        <v>2.0557346627603215</v>
      </c>
      <c r="K9" s="30">
        <f>IF(($F9=0),0,(($H9/$F9)*100))</f>
        <v>2.768628503234848</v>
      </c>
      <c r="L9" s="83">
        <v>-39706756</v>
      </c>
      <c r="M9" s="84">
        <v>16205461</v>
      </c>
      <c r="N9" s="31">
        <f>IF(($L9=0),0,(($E9/$L9)*100))</f>
        <v>-14.421465203553774</v>
      </c>
      <c r="O9" s="30">
        <f>IF(($M9=0),0,(($H9/$M9)*100))</f>
        <v>50.89485575263796</v>
      </c>
      <c r="P9" s="5"/>
      <c r="Q9" s="32"/>
    </row>
    <row r="10" spans="1:17" ht="12.75">
      <c r="A10" s="2" t="s">
        <v>16</v>
      </c>
      <c r="B10" s="28" t="s">
        <v>20</v>
      </c>
      <c r="C10" s="62">
        <v>217388411</v>
      </c>
      <c r="D10" s="63">
        <v>174426346</v>
      </c>
      <c r="E10" s="64">
        <f aca="true" t="shared" si="0" ref="E10:E33">$D10-$C10</f>
        <v>-42962065</v>
      </c>
      <c r="F10" s="62">
        <v>221743930</v>
      </c>
      <c r="G10" s="63">
        <v>229622064</v>
      </c>
      <c r="H10" s="64">
        <f aca="true" t="shared" si="1" ref="H10:H33">$G10-$F10</f>
        <v>7878134</v>
      </c>
      <c r="I10" s="64">
        <v>218874804</v>
      </c>
      <c r="J10" s="29">
        <f aca="true" t="shared" si="2" ref="J10:J33">IF(($C10=0),0,(($E10/$C10)*100))</f>
        <v>-19.762812931182427</v>
      </c>
      <c r="K10" s="30">
        <f aca="true" t="shared" si="3" ref="K10:K33">IF(($F10=0),0,(($H10/$F10)*100))</f>
        <v>3.552807059927187</v>
      </c>
      <c r="L10" s="83">
        <v>-39706756</v>
      </c>
      <c r="M10" s="84">
        <v>16205461</v>
      </c>
      <c r="N10" s="31">
        <f aca="true" t="shared" si="4" ref="N10:N33">IF(($L10=0),0,(($E10/$L10)*100))</f>
        <v>108.19837561144507</v>
      </c>
      <c r="O10" s="30">
        <f aca="true" t="shared" si="5" ref="O10:O33">IF(($M10=0),0,(($H10/$M10)*100))</f>
        <v>48.61406904746492</v>
      </c>
      <c r="P10" s="5"/>
      <c r="Q10" s="32"/>
    </row>
    <row r="11" spans="1:17" ht="16.5">
      <c r="A11" s="6" t="s">
        <v>16</v>
      </c>
      <c r="B11" s="33" t="s">
        <v>21</v>
      </c>
      <c r="C11" s="65">
        <v>602602647</v>
      </c>
      <c r="D11" s="66">
        <v>562895891</v>
      </c>
      <c r="E11" s="67">
        <f t="shared" si="0"/>
        <v>-39706756</v>
      </c>
      <c r="F11" s="65">
        <v>632692822</v>
      </c>
      <c r="G11" s="66">
        <v>648898283</v>
      </c>
      <c r="H11" s="67">
        <f t="shared" si="1"/>
        <v>16205461</v>
      </c>
      <c r="I11" s="67">
        <v>666023503</v>
      </c>
      <c r="J11" s="34">
        <f t="shared" si="2"/>
        <v>-6.5892103524065675</v>
      </c>
      <c r="K11" s="35">
        <f t="shared" si="3"/>
        <v>2.561347376879202</v>
      </c>
      <c r="L11" s="85">
        <v>-39706756</v>
      </c>
      <c r="M11" s="86">
        <v>16205461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204066059</v>
      </c>
      <c r="D13" s="63">
        <v>207840721</v>
      </c>
      <c r="E13" s="64">
        <f t="shared" si="0"/>
        <v>3774662</v>
      </c>
      <c r="F13" s="62">
        <v>216167305</v>
      </c>
      <c r="G13" s="63">
        <v>218949994</v>
      </c>
      <c r="H13" s="64">
        <f t="shared" si="1"/>
        <v>2782689</v>
      </c>
      <c r="I13" s="64">
        <v>231857315</v>
      </c>
      <c r="J13" s="29">
        <f t="shared" si="2"/>
        <v>1.8497255342202694</v>
      </c>
      <c r="K13" s="30">
        <f t="shared" si="3"/>
        <v>1.287284864841147</v>
      </c>
      <c r="L13" s="83">
        <v>-25407339</v>
      </c>
      <c r="M13" s="84">
        <v>45245470</v>
      </c>
      <c r="N13" s="31">
        <f t="shared" si="4"/>
        <v>-14.856581399571203</v>
      </c>
      <c r="O13" s="30">
        <f t="shared" si="5"/>
        <v>6.1502046503219</v>
      </c>
      <c r="P13" s="5"/>
      <c r="Q13" s="32"/>
    </row>
    <row r="14" spans="1:17" ht="12.75">
      <c r="A14" s="2" t="s">
        <v>16</v>
      </c>
      <c r="B14" s="28" t="s">
        <v>24</v>
      </c>
      <c r="C14" s="62">
        <v>57029953</v>
      </c>
      <c r="D14" s="63">
        <v>59604886</v>
      </c>
      <c r="E14" s="64">
        <f t="shared" si="0"/>
        <v>2574933</v>
      </c>
      <c r="F14" s="62">
        <v>57971396</v>
      </c>
      <c r="G14" s="63">
        <v>63181179</v>
      </c>
      <c r="H14" s="64">
        <f t="shared" si="1"/>
        <v>5209783</v>
      </c>
      <c r="I14" s="64">
        <v>66972051</v>
      </c>
      <c r="J14" s="29">
        <f t="shared" si="2"/>
        <v>4.515053694678654</v>
      </c>
      <c r="K14" s="30">
        <f t="shared" si="3"/>
        <v>8.986816532760399</v>
      </c>
      <c r="L14" s="83">
        <v>-25407339</v>
      </c>
      <c r="M14" s="84">
        <v>45245470</v>
      </c>
      <c r="N14" s="31">
        <f t="shared" si="4"/>
        <v>-10.134603234128532</v>
      </c>
      <c r="O14" s="30">
        <f t="shared" si="5"/>
        <v>11.514485317535655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-25407339</v>
      </c>
      <c r="M15" s="84">
        <v>45245470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127179576</v>
      </c>
      <c r="D16" s="63">
        <v>141337303</v>
      </c>
      <c r="E16" s="64">
        <f t="shared" si="0"/>
        <v>14157727</v>
      </c>
      <c r="F16" s="62">
        <v>134810351</v>
      </c>
      <c r="G16" s="63">
        <v>166495343</v>
      </c>
      <c r="H16" s="64">
        <f t="shared" si="1"/>
        <v>31684992</v>
      </c>
      <c r="I16" s="64">
        <v>196131514</v>
      </c>
      <c r="J16" s="29">
        <f t="shared" si="2"/>
        <v>11.132075955340502</v>
      </c>
      <c r="K16" s="30">
        <f t="shared" si="3"/>
        <v>23.50338216981573</v>
      </c>
      <c r="L16" s="83">
        <v>-25407339</v>
      </c>
      <c r="M16" s="84">
        <v>45245470</v>
      </c>
      <c r="N16" s="31">
        <f t="shared" si="4"/>
        <v>-55.72298224540555</v>
      </c>
      <c r="O16" s="30">
        <f t="shared" si="5"/>
        <v>70.02909241521859</v>
      </c>
      <c r="P16" s="5"/>
      <c r="Q16" s="32"/>
    </row>
    <row r="17" spans="1:17" ht="12.75">
      <c r="A17" s="2" t="s">
        <v>16</v>
      </c>
      <c r="B17" s="28" t="s">
        <v>26</v>
      </c>
      <c r="C17" s="62">
        <v>233841600</v>
      </c>
      <c r="D17" s="63">
        <v>187926939</v>
      </c>
      <c r="E17" s="64">
        <f t="shared" si="0"/>
        <v>-45914661</v>
      </c>
      <c r="F17" s="62">
        <v>243351663</v>
      </c>
      <c r="G17" s="63">
        <v>248919669</v>
      </c>
      <c r="H17" s="64">
        <f t="shared" si="1"/>
        <v>5568006</v>
      </c>
      <c r="I17" s="64">
        <v>239813862</v>
      </c>
      <c r="J17" s="41">
        <f t="shared" si="2"/>
        <v>-19.634941344910402</v>
      </c>
      <c r="K17" s="30">
        <f t="shared" si="3"/>
        <v>2.2880492910377193</v>
      </c>
      <c r="L17" s="87">
        <v>-25407339</v>
      </c>
      <c r="M17" s="84">
        <v>45245470</v>
      </c>
      <c r="N17" s="31">
        <f t="shared" si="4"/>
        <v>180.71416687910528</v>
      </c>
      <c r="O17" s="30">
        <f t="shared" si="5"/>
        <v>12.30621761692386</v>
      </c>
      <c r="P17" s="5"/>
      <c r="Q17" s="32"/>
    </row>
    <row r="18" spans="1:17" ht="16.5">
      <c r="A18" s="2" t="s">
        <v>16</v>
      </c>
      <c r="B18" s="33" t="s">
        <v>27</v>
      </c>
      <c r="C18" s="65">
        <v>622117188</v>
      </c>
      <c r="D18" s="66">
        <v>596709849</v>
      </c>
      <c r="E18" s="67">
        <f t="shared" si="0"/>
        <v>-25407339</v>
      </c>
      <c r="F18" s="65">
        <v>652300715</v>
      </c>
      <c r="G18" s="66">
        <v>697546185</v>
      </c>
      <c r="H18" s="67">
        <f t="shared" si="1"/>
        <v>45245470</v>
      </c>
      <c r="I18" s="67">
        <v>734774742</v>
      </c>
      <c r="J18" s="42">
        <f t="shared" si="2"/>
        <v>-4.084011740887635</v>
      </c>
      <c r="K18" s="35">
        <f t="shared" si="3"/>
        <v>6.936290112758807</v>
      </c>
      <c r="L18" s="88">
        <v>-25407339</v>
      </c>
      <c r="M18" s="86">
        <v>45245470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-19514541</v>
      </c>
      <c r="D19" s="72">
        <v>-33813958</v>
      </c>
      <c r="E19" s="73">
        <f t="shared" si="0"/>
        <v>-14299417</v>
      </c>
      <c r="F19" s="74">
        <v>-19607893</v>
      </c>
      <c r="G19" s="75">
        <v>-48647902</v>
      </c>
      <c r="H19" s="76">
        <f t="shared" si="1"/>
        <v>-29040009</v>
      </c>
      <c r="I19" s="76">
        <v>-68751239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45320850</v>
      </c>
      <c r="D22" s="63">
        <v>46929134</v>
      </c>
      <c r="E22" s="64">
        <f t="shared" si="0"/>
        <v>1608284</v>
      </c>
      <c r="F22" s="62">
        <v>41305000</v>
      </c>
      <c r="G22" s="63">
        <v>35500863</v>
      </c>
      <c r="H22" s="64">
        <f t="shared" si="1"/>
        <v>-5804137</v>
      </c>
      <c r="I22" s="64">
        <v>38125000</v>
      </c>
      <c r="J22" s="29">
        <f t="shared" si="2"/>
        <v>3.5486624809552336</v>
      </c>
      <c r="K22" s="30">
        <f t="shared" si="3"/>
        <v>-14.05189928580075</v>
      </c>
      <c r="L22" s="83">
        <v>37718717</v>
      </c>
      <c r="M22" s="84">
        <v>-1849937</v>
      </c>
      <c r="N22" s="31">
        <f t="shared" si="4"/>
        <v>4.263888403203111</v>
      </c>
      <c r="O22" s="30">
        <f t="shared" si="5"/>
        <v>313.74781952034044</v>
      </c>
      <c r="P22" s="5"/>
      <c r="Q22" s="32"/>
    </row>
    <row r="23" spans="1:17" ht="12.75">
      <c r="A23" s="6" t="s">
        <v>16</v>
      </c>
      <c r="B23" s="28" t="s">
        <v>31</v>
      </c>
      <c r="C23" s="62">
        <v>7523300</v>
      </c>
      <c r="D23" s="63">
        <v>11872600</v>
      </c>
      <c r="E23" s="64">
        <f t="shared" si="0"/>
        <v>4349300</v>
      </c>
      <c r="F23" s="62">
        <v>7900300</v>
      </c>
      <c r="G23" s="63">
        <v>9912500</v>
      </c>
      <c r="H23" s="64">
        <f t="shared" si="1"/>
        <v>2012200</v>
      </c>
      <c r="I23" s="64">
        <v>21906300</v>
      </c>
      <c r="J23" s="29">
        <f t="shared" si="2"/>
        <v>57.81106695200244</v>
      </c>
      <c r="K23" s="30">
        <f t="shared" si="3"/>
        <v>25.46991886384061</v>
      </c>
      <c r="L23" s="83">
        <v>37718717</v>
      </c>
      <c r="M23" s="84">
        <v>-1849937</v>
      </c>
      <c r="N23" s="31">
        <f t="shared" si="4"/>
        <v>11.530880013760807</v>
      </c>
      <c r="O23" s="30">
        <f t="shared" si="5"/>
        <v>-108.77127167033255</v>
      </c>
      <c r="P23" s="5"/>
      <c r="Q23" s="32"/>
    </row>
    <row r="24" spans="1:17" ht="12.75">
      <c r="A24" s="6" t="s">
        <v>16</v>
      </c>
      <c r="B24" s="28" t="s">
        <v>32</v>
      </c>
      <c r="C24" s="62">
        <v>16734350</v>
      </c>
      <c r="D24" s="63">
        <v>48495483</v>
      </c>
      <c r="E24" s="64">
        <f t="shared" si="0"/>
        <v>31761133</v>
      </c>
      <c r="F24" s="62">
        <v>14290900</v>
      </c>
      <c r="G24" s="63">
        <v>16232900</v>
      </c>
      <c r="H24" s="64">
        <f t="shared" si="1"/>
        <v>1942000</v>
      </c>
      <c r="I24" s="64">
        <v>17687950</v>
      </c>
      <c r="J24" s="29">
        <f t="shared" si="2"/>
        <v>189.7960362965995</v>
      </c>
      <c r="K24" s="30">
        <f t="shared" si="3"/>
        <v>13.589067168617792</v>
      </c>
      <c r="L24" s="83">
        <v>37718717</v>
      </c>
      <c r="M24" s="84">
        <v>-1849937</v>
      </c>
      <c r="N24" s="31">
        <f t="shared" si="4"/>
        <v>84.20523158303608</v>
      </c>
      <c r="O24" s="30">
        <f t="shared" si="5"/>
        <v>-104.97654785000788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37718717</v>
      </c>
      <c r="M25" s="84">
        <v>-1849937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69578500</v>
      </c>
      <c r="D26" s="66">
        <v>107297217</v>
      </c>
      <c r="E26" s="67">
        <f t="shared" si="0"/>
        <v>37718717</v>
      </c>
      <c r="F26" s="65">
        <v>63496200</v>
      </c>
      <c r="G26" s="66">
        <v>61646263</v>
      </c>
      <c r="H26" s="67">
        <f t="shared" si="1"/>
        <v>-1849937</v>
      </c>
      <c r="I26" s="67">
        <v>77719250</v>
      </c>
      <c r="J26" s="42">
        <f t="shared" si="2"/>
        <v>54.21030490740674</v>
      </c>
      <c r="K26" s="35">
        <f t="shared" si="3"/>
        <v>-2.913460963018259</v>
      </c>
      <c r="L26" s="88">
        <v>37718717</v>
      </c>
      <c r="M26" s="86">
        <v>-1849937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13056241</v>
      </c>
      <c r="D28" s="63">
        <v>6231850</v>
      </c>
      <c r="E28" s="64">
        <f t="shared" si="0"/>
        <v>-6824391</v>
      </c>
      <c r="F28" s="62">
        <v>6610000</v>
      </c>
      <c r="G28" s="63">
        <v>7985652</v>
      </c>
      <c r="H28" s="64">
        <f t="shared" si="1"/>
        <v>1375652</v>
      </c>
      <c r="I28" s="64">
        <v>15362818</v>
      </c>
      <c r="J28" s="29">
        <f t="shared" si="2"/>
        <v>-52.269186820310686</v>
      </c>
      <c r="K28" s="30">
        <f t="shared" si="3"/>
        <v>20.811679273827536</v>
      </c>
      <c r="L28" s="83">
        <v>37718717</v>
      </c>
      <c r="M28" s="84">
        <v>-1849937</v>
      </c>
      <c r="N28" s="31">
        <f t="shared" si="4"/>
        <v>-18.0928502949875</v>
      </c>
      <c r="O28" s="30">
        <f t="shared" si="5"/>
        <v>-74.36209989853708</v>
      </c>
      <c r="P28" s="5"/>
      <c r="Q28" s="32"/>
    </row>
    <row r="29" spans="1:17" ht="12.75">
      <c r="A29" s="6" t="s">
        <v>16</v>
      </c>
      <c r="B29" s="28" t="s">
        <v>36</v>
      </c>
      <c r="C29" s="62">
        <v>10940000</v>
      </c>
      <c r="D29" s="63">
        <v>13668533</v>
      </c>
      <c r="E29" s="64">
        <f t="shared" si="0"/>
        <v>2728533</v>
      </c>
      <c r="F29" s="62">
        <v>6300000</v>
      </c>
      <c r="G29" s="63">
        <v>9862000</v>
      </c>
      <c r="H29" s="64">
        <f t="shared" si="1"/>
        <v>3562000</v>
      </c>
      <c r="I29" s="64">
        <v>15605000</v>
      </c>
      <c r="J29" s="29">
        <f t="shared" si="2"/>
        <v>24.940886654478977</v>
      </c>
      <c r="K29" s="30">
        <f t="shared" si="3"/>
        <v>56.53968253968253</v>
      </c>
      <c r="L29" s="83">
        <v>37718717</v>
      </c>
      <c r="M29" s="84">
        <v>-1849937</v>
      </c>
      <c r="N29" s="31">
        <f t="shared" si="4"/>
        <v>7.233896635455548</v>
      </c>
      <c r="O29" s="30">
        <f t="shared" si="5"/>
        <v>-192.54709754980846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37718717</v>
      </c>
      <c r="M30" s="84">
        <v>-1849937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6865000</v>
      </c>
      <c r="D31" s="63">
        <v>28608820</v>
      </c>
      <c r="E31" s="64">
        <f t="shared" si="0"/>
        <v>21743820</v>
      </c>
      <c r="F31" s="62">
        <v>10490000</v>
      </c>
      <c r="G31" s="63">
        <v>20897248</v>
      </c>
      <c r="H31" s="64">
        <f t="shared" si="1"/>
        <v>10407248</v>
      </c>
      <c r="I31" s="64">
        <v>21035132</v>
      </c>
      <c r="J31" s="29">
        <f t="shared" si="2"/>
        <v>316.7344501092498</v>
      </c>
      <c r="K31" s="30">
        <f t="shared" si="3"/>
        <v>99.21113441372736</v>
      </c>
      <c r="L31" s="83">
        <v>37718717</v>
      </c>
      <c r="M31" s="84">
        <v>-1849937</v>
      </c>
      <c r="N31" s="31">
        <f t="shared" si="4"/>
        <v>57.64729484303509</v>
      </c>
      <c r="O31" s="30">
        <f t="shared" si="5"/>
        <v>-562.5731038408335</v>
      </c>
      <c r="P31" s="5"/>
      <c r="Q31" s="32"/>
    </row>
    <row r="32" spans="1:17" ht="12.75">
      <c r="A32" s="6" t="s">
        <v>16</v>
      </c>
      <c r="B32" s="28" t="s">
        <v>39</v>
      </c>
      <c r="C32" s="62">
        <v>38717259</v>
      </c>
      <c r="D32" s="63">
        <v>58788014</v>
      </c>
      <c r="E32" s="64">
        <f t="shared" si="0"/>
        <v>20070755</v>
      </c>
      <c r="F32" s="62">
        <v>40096200</v>
      </c>
      <c r="G32" s="63">
        <v>22901363</v>
      </c>
      <c r="H32" s="64">
        <f t="shared" si="1"/>
        <v>-17194837</v>
      </c>
      <c r="I32" s="64">
        <v>25716300</v>
      </c>
      <c r="J32" s="29">
        <f t="shared" si="2"/>
        <v>51.839297301495435</v>
      </c>
      <c r="K32" s="30">
        <f t="shared" si="3"/>
        <v>-42.883956584414484</v>
      </c>
      <c r="L32" s="83">
        <v>37718717</v>
      </c>
      <c r="M32" s="84">
        <v>-1849937</v>
      </c>
      <c r="N32" s="31">
        <f t="shared" si="4"/>
        <v>53.211658816496865</v>
      </c>
      <c r="O32" s="30">
        <f t="shared" si="5"/>
        <v>929.482301289179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69578500</v>
      </c>
      <c r="D33" s="81">
        <v>107297217</v>
      </c>
      <c r="E33" s="82">
        <f t="shared" si="0"/>
        <v>37718717</v>
      </c>
      <c r="F33" s="80">
        <v>63496200</v>
      </c>
      <c r="G33" s="81">
        <v>61646263</v>
      </c>
      <c r="H33" s="82">
        <f t="shared" si="1"/>
        <v>-1849937</v>
      </c>
      <c r="I33" s="82">
        <v>77719250</v>
      </c>
      <c r="J33" s="57">
        <f t="shared" si="2"/>
        <v>54.21030490740674</v>
      </c>
      <c r="K33" s="58">
        <f t="shared" si="3"/>
        <v>-2.913460963018259</v>
      </c>
      <c r="L33" s="95">
        <v>37718717</v>
      </c>
      <c r="M33" s="96">
        <v>-1849937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180218286</v>
      </c>
      <c r="D8" s="63">
        <v>167277466</v>
      </c>
      <c r="E8" s="64">
        <f>$D8-$C8</f>
        <v>-12940820</v>
      </c>
      <c r="F8" s="62">
        <v>207205207</v>
      </c>
      <c r="G8" s="63">
        <v>174778015</v>
      </c>
      <c r="H8" s="64">
        <f>$G8-$F8</f>
        <v>-32427192</v>
      </c>
      <c r="I8" s="64">
        <v>182616095</v>
      </c>
      <c r="J8" s="29">
        <f>IF(($C8=0),0,(($E8/$C8)*100))</f>
        <v>-7.180636486577173</v>
      </c>
      <c r="K8" s="30">
        <f>IF(($F8=0),0,(($H8/$F8)*100))</f>
        <v>-15.649795904984185</v>
      </c>
      <c r="L8" s="83">
        <v>-4916715</v>
      </c>
      <c r="M8" s="84">
        <v>4793959</v>
      </c>
      <c r="N8" s="31">
        <f>IF(($L8=0),0,(($E8/$L8)*100))</f>
        <v>263.20053124901483</v>
      </c>
      <c r="O8" s="30">
        <f>IF(($M8=0),0,(($H8/$M8)*100))</f>
        <v>-676.4177999853565</v>
      </c>
      <c r="P8" s="5"/>
      <c r="Q8" s="32"/>
    </row>
    <row r="9" spans="1:17" ht="12.75">
      <c r="A9" s="2" t="s">
        <v>16</v>
      </c>
      <c r="B9" s="28" t="s">
        <v>19</v>
      </c>
      <c r="C9" s="62">
        <v>793455504</v>
      </c>
      <c r="D9" s="63">
        <v>885701574</v>
      </c>
      <c r="E9" s="64">
        <f>$D9-$C9</f>
        <v>92246070</v>
      </c>
      <c r="F9" s="62">
        <v>842725435</v>
      </c>
      <c r="G9" s="63">
        <v>945479481</v>
      </c>
      <c r="H9" s="64">
        <f>$G9-$F9</f>
        <v>102754046</v>
      </c>
      <c r="I9" s="64">
        <v>1008247495</v>
      </c>
      <c r="J9" s="29">
        <f>IF(($C9=0),0,(($E9/$C9)*100))</f>
        <v>11.625865538138608</v>
      </c>
      <c r="K9" s="30">
        <f>IF(($F9=0),0,(($H9/$F9)*100))</f>
        <v>12.193063331475216</v>
      </c>
      <c r="L9" s="83">
        <v>-4916715</v>
      </c>
      <c r="M9" s="84">
        <v>4793959</v>
      </c>
      <c r="N9" s="31">
        <f>IF(($L9=0),0,(($E9/$L9)*100))</f>
        <v>-1876.1728105045747</v>
      </c>
      <c r="O9" s="30">
        <f>IF(($M9=0),0,(($H9/$M9)*100))</f>
        <v>2143.4068585067166</v>
      </c>
      <c r="P9" s="5"/>
      <c r="Q9" s="32"/>
    </row>
    <row r="10" spans="1:17" ht="12.75">
      <c r="A10" s="2" t="s">
        <v>16</v>
      </c>
      <c r="B10" s="28" t="s">
        <v>20</v>
      </c>
      <c r="C10" s="62">
        <v>303037481</v>
      </c>
      <c r="D10" s="63">
        <v>218815516</v>
      </c>
      <c r="E10" s="64">
        <f aca="true" t="shared" si="0" ref="E10:E33">$D10-$C10</f>
        <v>-84221965</v>
      </c>
      <c r="F10" s="62">
        <v>289593397</v>
      </c>
      <c r="G10" s="63">
        <v>224060502</v>
      </c>
      <c r="H10" s="64">
        <f aca="true" t="shared" si="1" ref="H10:H33">$G10-$F10</f>
        <v>-65532895</v>
      </c>
      <c r="I10" s="64">
        <v>219532755</v>
      </c>
      <c r="J10" s="29">
        <f aca="true" t="shared" si="2" ref="J10:J33">IF(($C10=0),0,(($E10/$C10)*100))</f>
        <v>-27.792590118580087</v>
      </c>
      <c r="K10" s="30">
        <f aca="true" t="shared" si="3" ref="K10:K33">IF(($F10=0),0,(($H10/$F10)*100))</f>
        <v>-22.6292780425515</v>
      </c>
      <c r="L10" s="83">
        <v>-4916715</v>
      </c>
      <c r="M10" s="84">
        <v>4793959</v>
      </c>
      <c r="N10" s="31">
        <f aca="true" t="shared" si="4" ref="N10:N33">IF(($L10=0),0,(($E10/$L10)*100))</f>
        <v>1712.9722792555597</v>
      </c>
      <c r="O10" s="30">
        <f aca="true" t="shared" si="5" ref="O10:O33">IF(($M10=0),0,(($H10/$M10)*100))</f>
        <v>-1366.98905852136</v>
      </c>
      <c r="P10" s="5"/>
      <c r="Q10" s="32"/>
    </row>
    <row r="11" spans="1:17" ht="16.5">
      <c r="A11" s="6" t="s">
        <v>16</v>
      </c>
      <c r="B11" s="33" t="s">
        <v>21</v>
      </c>
      <c r="C11" s="65">
        <v>1276711271</v>
      </c>
      <c r="D11" s="66">
        <v>1271794556</v>
      </c>
      <c r="E11" s="67">
        <f t="shared" si="0"/>
        <v>-4916715</v>
      </c>
      <c r="F11" s="65">
        <v>1339524039</v>
      </c>
      <c r="G11" s="66">
        <v>1344317998</v>
      </c>
      <c r="H11" s="67">
        <f t="shared" si="1"/>
        <v>4793959</v>
      </c>
      <c r="I11" s="67">
        <v>1410396345</v>
      </c>
      <c r="J11" s="34">
        <f t="shared" si="2"/>
        <v>-0.38510782442994507</v>
      </c>
      <c r="K11" s="35">
        <f t="shared" si="3"/>
        <v>0.3578852533007808</v>
      </c>
      <c r="L11" s="85">
        <v>-4916715</v>
      </c>
      <c r="M11" s="86">
        <v>4793959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386117581</v>
      </c>
      <c r="D13" s="63">
        <v>385111599</v>
      </c>
      <c r="E13" s="64">
        <f t="shared" si="0"/>
        <v>-1005982</v>
      </c>
      <c r="F13" s="62">
        <v>404291434</v>
      </c>
      <c r="G13" s="63">
        <v>406845804</v>
      </c>
      <c r="H13" s="64">
        <f t="shared" si="1"/>
        <v>2554370</v>
      </c>
      <c r="I13" s="64">
        <v>419828423</v>
      </c>
      <c r="J13" s="29">
        <f t="shared" si="2"/>
        <v>-0.26053773500668437</v>
      </c>
      <c r="K13" s="30">
        <f t="shared" si="3"/>
        <v>0.6318140294805257</v>
      </c>
      <c r="L13" s="83">
        <v>-44887484</v>
      </c>
      <c r="M13" s="84">
        <v>-1867384</v>
      </c>
      <c r="N13" s="31">
        <f t="shared" si="4"/>
        <v>2.241119150273604</v>
      </c>
      <c r="O13" s="30">
        <f t="shared" si="5"/>
        <v>-136.7886840628387</v>
      </c>
      <c r="P13" s="5"/>
      <c r="Q13" s="32"/>
    </row>
    <row r="14" spans="1:17" ht="12.75">
      <c r="A14" s="2" t="s">
        <v>16</v>
      </c>
      <c r="B14" s="28" t="s">
        <v>24</v>
      </c>
      <c r="C14" s="62">
        <v>67529400</v>
      </c>
      <c r="D14" s="63">
        <v>52576355</v>
      </c>
      <c r="E14" s="64">
        <f t="shared" si="0"/>
        <v>-14953045</v>
      </c>
      <c r="F14" s="62">
        <v>51737400</v>
      </c>
      <c r="G14" s="63">
        <v>45955605</v>
      </c>
      <c r="H14" s="64">
        <f t="shared" si="1"/>
        <v>-5781795</v>
      </c>
      <c r="I14" s="64">
        <v>41186591</v>
      </c>
      <c r="J14" s="29">
        <f t="shared" si="2"/>
        <v>-22.14301474616982</v>
      </c>
      <c r="K14" s="30">
        <f t="shared" si="3"/>
        <v>-11.175271660346288</v>
      </c>
      <c r="L14" s="83">
        <v>-44887484</v>
      </c>
      <c r="M14" s="84">
        <v>-1867384</v>
      </c>
      <c r="N14" s="31">
        <f t="shared" si="4"/>
        <v>33.31228143684774</v>
      </c>
      <c r="O14" s="30">
        <f t="shared" si="5"/>
        <v>309.62003530072013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-44887484</v>
      </c>
      <c r="M15" s="84">
        <v>-1867384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380016038</v>
      </c>
      <c r="D16" s="63">
        <v>411329540</v>
      </c>
      <c r="E16" s="64">
        <f t="shared" si="0"/>
        <v>31313502</v>
      </c>
      <c r="F16" s="62">
        <v>410797337</v>
      </c>
      <c r="G16" s="63">
        <v>447937869</v>
      </c>
      <c r="H16" s="64">
        <f t="shared" si="1"/>
        <v>37140532</v>
      </c>
      <c r="I16" s="64">
        <v>487804339</v>
      </c>
      <c r="J16" s="29">
        <f t="shared" si="2"/>
        <v>8.240047489785155</v>
      </c>
      <c r="K16" s="30">
        <f t="shared" si="3"/>
        <v>9.041083925040146</v>
      </c>
      <c r="L16" s="83">
        <v>-44887484</v>
      </c>
      <c r="M16" s="84">
        <v>-1867384</v>
      </c>
      <c r="N16" s="31">
        <f t="shared" si="4"/>
        <v>-69.7599847654638</v>
      </c>
      <c r="O16" s="30">
        <f t="shared" si="5"/>
        <v>-1988.9070485770467</v>
      </c>
      <c r="P16" s="5"/>
      <c r="Q16" s="32"/>
    </row>
    <row r="17" spans="1:17" ht="12.75">
      <c r="A17" s="2" t="s">
        <v>16</v>
      </c>
      <c r="B17" s="28" t="s">
        <v>26</v>
      </c>
      <c r="C17" s="62">
        <v>577664601</v>
      </c>
      <c r="D17" s="63">
        <v>517422642</v>
      </c>
      <c r="E17" s="64">
        <f t="shared" si="0"/>
        <v>-60241959</v>
      </c>
      <c r="F17" s="62">
        <v>573329096</v>
      </c>
      <c r="G17" s="63">
        <v>537548605</v>
      </c>
      <c r="H17" s="64">
        <f t="shared" si="1"/>
        <v>-35780491</v>
      </c>
      <c r="I17" s="64">
        <v>545842693</v>
      </c>
      <c r="J17" s="41">
        <f t="shared" si="2"/>
        <v>-10.428535675496585</v>
      </c>
      <c r="K17" s="30">
        <f t="shared" si="3"/>
        <v>-6.240829438037102</v>
      </c>
      <c r="L17" s="87">
        <v>-44887484</v>
      </c>
      <c r="M17" s="84">
        <v>-1867384</v>
      </c>
      <c r="N17" s="31">
        <f t="shared" si="4"/>
        <v>134.20658417834247</v>
      </c>
      <c r="O17" s="30">
        <f t="shared" si="5"/>
        <v>1916.0756973391653</v>
      </c>
      <c r="P17" s="5"/>
      <c r="Q17" s="32"/>
    </row>
    <row r="18" spans="1:17" ht="16.5">
      <c r="A18" s="2" t="s">
        <v>16</v>
      </c>
      <c r="B18" s="33" t="s">
        <v>27</v>
      </c>
      <c r="C18" s="65">
        <v>1411327620</v>
      </c>
      <c r="D18" s="66">
        <v>1366440136</v>
      </c>
      <c r="E18" s="67">
        <f t="shared" si="0"/>
        <v>-44887484</v>
      </c>
      <c r="F18" s="65">
        <v>1440155267</v>
      </c>
      <c r="G18" s="66">
        <v>1438287883</v>
      </c>
      <c r="H18" s="67">
        <f t="shared" si="1"/>
        <v>-1867384</v>
      </c>
      <c r="I18" s="67">
        <v>1494662046</v>
      </c>
      <c r="J18" s="42">
        <f t="shared" si="2"/>
        <v>-3.18051481200375</v>
      </c>
      <c r="K18" s="35">
        <f t="shared" si="3"/>
        <v>-0.12966546335590354</v>
      </c>
      <c r="L18" s="88">
        <v>-44887484</v>
      </c>
      <c r="M18" s="86">
        <v>-1867384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-134616349</v>
      </c>
      <c r="D19" s="72">
        <v>-94645580</v>
      </c>
      <c r="E19" s="73">
        <f t="shared" si="0"/>
        <v>39970769</v>
      </c>
      <c r="F19" s="74">
        <v>-100631228</v>
      </c>
      <c r="G19" s="75">
        <v>-93969885</v>
      </c>
      <c r="H19" s="76">
        <f t="shared" si="1"/>
        <v>6661343</v>
      </c>
      <c r="I19" s="76">
        <v>-84265701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34800000</v>
      </c>
      <c r="D22" s="63">
        <v>30300000</v>
      </c>
      <c r="E22" s="64">
        <f t="shared" si="0"/>
        <v>-4500000</v>
      </c>
      <c r="F22" s="62">
        <v>12000000</v>
      </c>
      <c r="G22" s="63">
        <v>66300000</v>
      </c>
      <c r="H22" s="64">
        <f t="shared" si="1"/>
        <v>54300000</v>
      </c>
      <c r="I22" s="64">
        <v>9000000</v>
      </c>
      <c r="J22" s="29">
        <f t="shared" si="2"/>
        <v>-12.931034482758621</v>
      </c>
      <c r="K22" s="30">
        <f t="shared" si="3"/>
        <v>452.50000000000006</v>
      </c>
      <c r="L22" s="83">
        <v>34888573</v>
      </c>
      <c r="M22" s="84">
        <v>135860164</v>
      </c>
      <c r="N22" s="31">
        <f t="shared" si="4"/>
        <v>-12.898205954138623</v>
      </c>
      <c r="O22" s="30">
        <f t="shared" si="5"/>
        <v>39.96756547415915</v>
      </c>
      <c r="P22" s="5"/>
      <c r="Q22" s="32"/>
    </row>
    <row r="23" spans="1:17" ht="12.75">
      <c r="A23" s="6" t="s">
        <v>16</v>
      </c>
      <c r="B23" s="28" t="s">
        <v>31</v>
      </c>
      <c r="C23" s="62">
        <v>111112697</v>
      </c>
      <c r="D23" s="63">
        <v>122734590</v>
      </c>
      <c r="E23" s="64">
        <f t="shared" si="0"/>
        <v>11621893</v>
      </c>
      <c r="F23" s="62">
        <v>113487070</v>
      </c>
      <c r="G23" s="63">
        <v>146980358</v>
      </c>
      <c r="H23" s="64">
        <f t="shared" si="1"/>
        <v>33493288</v>
      </c>
      <c r="I23" s="64">
        <v>151263697</v>
      </c>
      <c r="J23" s="29">
        <f t="shared" si="2"/>
        <v>10.459554410779894</v>
      </c>
      <c r="K23" s="30">
        <f t="shared" si="3"/>
        <v>29.512866972422497</v>
      </c>
      <c r="L23" s="83">
        <v>34888573</v>
      </c>
      <c r="M23" s="84">
        <v>135860164</v>
      </c>
      <c r="N23" s="31">
        <f t="shared" si="4"/>
        <v>33.31145988688044</v>
      </c>
      <c r="O23" s="30">
        <f t="shared" si="5"/>
        <v>24.652765765835525</v>
      </c>
      <c r="P23" s="5"/>
      <c r="Q23" s="32"/>
    </row>
    <row r="24" spans="1:17" ht="12.75">
      <c r="A24" s="6" t="s">
        <v>16</v>
      </c>
      <c r="B24" s="28" t="s">
        <v>32</v>
      </c>
      <c r="C24" s="62">
        <v>60788102</v>
      </c>
      <c r="D24" s="63">
        <v>88554782</v>
      </c>
      <c r="E24" s="64">
        <f t="shared" si="0"/>
        <v>27766680</v>
      </c>
      <c r="F24" s="62">
        <v>50284581</v>
      </c>
      <c r="G24" s="63">
        <v>98351457</v>
      </c>
      <c r="H24" s="64">
        <f t="shared" si="1"/>
        <v>48066876</v>
      </c>
      <c r="I24" s="64">
        <v>60606694</v>
      </c>
      <c r="J24" s="29">
        <f t="shared" si="2"/>
        <v>45.67782030766481</v>
      </c>
      <c r="K24" s="30">
        <f t="shared" si="3"/>
        <v>95.58969179836659</v>
      </c>
      <c r="L24" s="83">
        <v>34888573</v>
      </c>
      <c r="M24" s="84">
        <v>135860164</v>
      </c>
      <c r="N24" s="31">
        <f t="shared" si="4"/>
        <v>79.58674606725819</v>
      </c>
      <c r="O24" s="30">
        <f t="shared" si="5"/>
        <v>35.37966876000532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34888573</v>
      </c>
      <c r="M25" s="84">
        <v>135860164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206700799</v>
      </c>
      <c r="D26" s="66">
        <v>241589372</v>
      </c>
      <c r="E26" s="67">
        <f t="shared" si="0"/>
        <v>34888573</v>
      </c>
      <c r="F26" s="65">
        <v>175771651</v>
      </c>
      <c r="G26" s="66">
        <v>311631815</v>
      </c>
      <c r="H26" s="67">
        <f t="shared" si="1"/>
        <v>135860164</v>
      </c>
      <c r="I26" s="67">
        <v>220870391</v>
      </c>
      <c r="J26" s="42">
        <f t="shared" si="2"/>
        <v>16.87877994124251</v>
      </c>
      <c r="K26" s="35">
        <f t="shared" si="3"/>
        <v>77.29355856138599</v>
      </c>
      <c r="L26" s="88">
        <v>34888573</v>
      </c>
      <c r="M26" s="86">
        <v>135860164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35014034</v>
      </c>
      <c r="D28" s="63">
        <v>57515727</v>
      </c>
      <c r="E28" s="64">
        <f t="shared" si="0"/>
        <v>22501693</v>
      </c>
      <c r="F28" s="62">
        <v>28311147</v>
      </c>
      <c r="G28" s="63">
        <v>48922968</v>
      </c>
      <c r="H28" s="64">
        <f t="shared" si="1"/>
        <v>20611821</v>
      </c>
      <c r="I28" s="64">
        <v>36348565</v>
      </c>
      <c r="J28" s="29">
        <f t="shared" si="2"/>
        <v>64.26478308669033</v>
      </c>
      <c r="K28" s="30">
        <f t="shared" si="3"/>
        <v>72.80461296746472</v>
      </c>
      <c r="L28" s="83">
        <v>34888573</v>
      </c>
      <c r="M28" s="84">
        <v>135860164</v>
      </c>
      <c r="N28" s="31">
        <f t="shared" si="4"/>
        <v>64.49588236239985</v>
      </c>
      <c r="O28" s="30">
        <f t="shared" si="5"/>
        <v>15.171350006614153</v>
      </c>
      <c r="P28" s="5"/>
      <c r="Q28" s="32"/>
    </row>
    <row r="29" spans="1:17" ht="12.75">
      <c r="A29" s="6" t="s">
        <v>16</v>
      </c>
      <c r="B29" s="28" t="s">
        <v>36</v>
      </c>
      <c r="C29" s="62">
        <v>41782652</v>
      </c>
      <c r="D29" s="63">
        <v>32070261</v>
      </c>
      <c r="E29" s="64">
        <f t="shared" si="0"/>
        <v>-9712391</v>
      </c>
      <c r="F29" s="62">
        <v>25850652</v>
      </c>
      <c r="G29" s="63">
        <v>46919783</v>
      </c>
      <c r="H29" s="64">
        <f t="shared" si="1"/>
        <v>21069131</v>
      </c>
      <c r="I29" s="64">
        <v>32774783</v>
      </c>
      <c r="J29" s="29">
        <f t="shared" si="2"/>
        <v>-23.245032412016357</v>
      </c>
      <c r="K29" s="30">
        <f t="shared" si="3"/>
        <v>81.50328664824393</v>
      </c>
      <c r="L29" s="83">
        <v>34888573</v>
      </c>
      <c r="M29" s="84">
        <v>135860164</v>
      </c>
      <c r="N29" s="31">
        <f t="shared" si="4"/>
        <v>-27.83831542780497</v>
      </c>
      <c r="O29" s="30">
        <f t="shared" si="5"/>
        <v>15.507953457203246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34888573</v>
      </c>
      <c r="M30" s="84">
        <v>135860164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45179245</v>
      </c>
      <c r="D31" s="63">
        <v>56093046</v>
      </c>
      <c r="E31" s="64">
        <f t="shared" si="0"/>
        <v>10913801</v>
      </c>
      <c r="F31" s="62">
        <v>39829884</v>
      </c>
      <c r="G31" s="63">
        <v>60524831</v>
      </c>
      <c r="H31" s="64">
        <f t="shared" si="1"/>
        <v>20694947</v>
      </c>
      <c r="I31" s="64">
        <v>60849802</v>
      </c>
      <c r="J31" s="29">
        <f t="shared" si="2"/>
        <v>24.156669727437897</v>
      </c>
      <c r="K31" s="30">
        <f t="shared" si="3"/>
        <v>51.95834112898747</v>
      </c>
      <c r="L31" s="83">
        <v>34888573</v>
      </c>
      <c r="M31" s="84">
        <v>135860164</v>
      </c>
      <c r="N31" s="31">
        <f t="shared" si="4"/>
        <v>31.281878453440903</v>
      </c>
      <c r="O31" s="30">
        <f t="shared" si="5"/>
        <v>15.232534976183306</v>
      </c>
      <c r="P31" s="5"/>
      <c r="Q31" s="32"/>
    </row>
    <row r="32" spans="1:17" ht="12.75">
      <c r="A32" s="6" t="s">
        <v>16</v>
      </c>
      <c r="B32" s="28" t="s">
        <v>39</v>
      </c>
      <c r="C32" s="62">
        <v>84724868</v>
      </c>
      <c r="D32" s="63">
        <v>95910338</v>
      </c>
      <c r="E32" s="64">
        <f t="shared" si="0"/>
        <v>11185470</v>
      </c>
      <c r="F32" s="62">
        <v>81779968</v>
      </c>
      <c r="G32" s="63">
        <v>155264233</v>
      </c>
      <c r="H32" s="64">
        <f t="shared" si="1"/>
        <v>73484265</v>
      </c>
      <c r="I32" s="64">
        <v>90897241</v>
      </c>
      <c r="J32" s="29">
        <f t="shared" si="2"/>
        <v>13.202109680477756</v>
      </c>
      <c r="K32" s="30">
        <f t="shared" si="3"/>
        <v>89.85606964287392</v>
      </c>
      <c r="L32" s="83">
        <v>34888573</v>
      </c>
      <c r="M32" s="84">
        <v>135860164</v>
      </c>
      <c r="N32" s="31">
        <f t="shared" si="4"/>
        <v>32.06055461196421</v>
      </c>
      <c r="O32" s="30">
        <f t="shared" si="5"/>
        <v>54.08816155999929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206700799</v>
      </c>
      <c r="D33" s="81">
        <v>241589372</v>
      </c>
      <c r="E33" s="82">
        <f t="shared" si="0"/>
        <v>34888573</v>
      </c>
      <c r="F33" s="80">
        <v>175771651</v>
      </c>
      <c r="G33" s="81">
        <v>311631815</v>
      </c>
      <c r="H33" s="82">
        <f t="shared" si="1"/>
        <v>135860164</v>
      </c>
      <c r="I33" s="82">
        <v>220870391</v>
      </c>
      <c r="J33" s="57">
        <f t="shared" si="2"/>
        <v>16.87877994124251</v>
      </c>
      <c r="K33" s="58">
        <f t="shared" si="3"/>
        <v>77.29355856138599</v>
      </c>
      <c r="L33" s="95">
        <v>34888573</v>
      </c>
      <c r="M33" s="96">
        <v>135860164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331942000</v>
      </c>
      <c r="D8" s="63">
        <v>341309000</v>
      </c>
      <c r="E8" s="64">
        <f>$D8-$C8</f>
        <v>9367000</v>
      </c>
      <c r="F8" s="62">
        <v>353194000</v>
      </c>
      <c r="G8" s="63">
        <v>361789000</v>
      </c>
      <c r="H8" s="64">
        <f>$G8-$F8</f>
        <v>8595000</v>
      </c>
      <c r="I8" s="64">
        <v>383496000</v>
      </c>
      <c r="J8" s="29">
        <f>IF(($C8=0),0,(($E8/$C8)*100))</f>
        <v>2.8218785209464303</v>
      </c>
      <c r="K8" s="30">
        <f>IF(($F8=0),0,(($H8/$F8)*100))</f>
        <v>2.4335067979637253</v>
      </c>
      <c r="L8" s="83">
        <v>52102544</v>
      </c>
      <c r="M8" s="84">
        <v>38516485</v>
      </c>
      <c r="N8" s="31">
        <f>IF(($L8=0),0,(($E8/$L8)*100))</f>
        <v>17.978008904901074</v>
      </c>
      <c r="O8" s="30">
        <f>IF(($M8=0),0,(($H8/$M8)*100))</f>
        <v>22.31512039585128</v>
      </c>
      <c r="P8" s="5"/>
      <c r="Q8" s="32"/>
    </row>
    <row r="9" spans="1:17" ht="12.75">
      <c r="A9" s="2" t="s">
        <v>16</v>
      </c>
      <c r="B9" s="28" t="s">
        <v>19</v>
      </c>
      <c r="C9" s="62">
        <v>1202335259</v>
      </c>
      <c r="D9" s="63">
        <v>1278312768</v>
      </c>
      <c r="E9" s="64">
        <f>$D9-$C9</f>
        <v>75977509</v>
      </c>
      <c r="F9" s="62">
        <v>1293075380</v>
      </c>
      <c r="G9" s="63">
        <v>1350936035</v>
      </c>
      <c r="H9" s="64">
        <f>$G9-$F9</f>
        <v>57860655</v>
      </c>
      <c r="I9" s="64">
        <v>1436997689</v>
      </c>
      <c r="J9" s="29">
        <f>IF(($C9=0),0,(($E9/$C9)*100))</f>
        <v>6.319161684004144</v>
      </c>
      <c r="K9" s="30">
        <f>IF(($F9=0),0,(($H9/$F9)*100))</f>
        <v>4.474654447446056</v>
      </c>
      <c r="L9" s="83">
        <v>52102544</v>
      </c>
      <c r="M9" s="84">
        <v>38516485</v>
      </c>
      <c r="N9" s="31">
        <f>IF(($L9=0),0,(($E9/$L9)*100))</f>
        <v>145.82303121321675</v>
      </c>
      <c r="O9" s="30">
        <f>IF(($M9=0),0,(($H9/$M9)*100))</f>
        <v>150.22309278741298</v>
      </c>
      <c r="P9" s="5"/>
      <c r="Q9" s="32"/>
    </row>
    <row r="10" spans="1:17" ht="12.75">
      <c r="A10" s="2" t="s">
        <v>16</v>
      </c>
      <c r="B10" s="28" t="s">
        <v>20</v>
      </c>
      <c r="C10" s="62">
        <v>926493846</v>
      </c>
      <c r="D10" s="63">
        <v>893251881</v>
      </c>
      <c r="E10" s="64">
        <f aca="true" t="shared" si="0" ref="E10:E33">$D10-$C10</f>
        <v>-33241965</v>
      </c>
      <c r="F10" s="62">
        <v>928817747</v>
      </c>
      <c r="G10" s="63">
        <v>900878577</v>
      </c>
      <c r="H10" s="64">
        <f aca="true" t="shared" si="1" ref="H10:H33">$G10-$F10</f>
        <v>-27939170</v>
      </c>
      <c r="I10" s="64">
        <v>945260078</v>
      </c>
      <c r="J10" s="29">
        <f aca="true" t="shared" si="2" ref="J10:J33">IF(($C10=0),0,(($E10/$C10)*100))</f>
        <v>-3.5879315489808445</v>
      </c>
      <c r="K10" s="30">
        <f aca="true" t="shared" si="3" ref="K10:K33">IF(($F10=0),0,(($H10/$F10)*100))</f>
        <v>-3.008035762693066</v>
      </c>
      <c r="L10" s="83">
        <v>52102544</v>
      </c>
      <c r="M10" s="84">
        <v>38516485</v>
      </c>
      <c r="N10" s="31">
        <f aca="true" t="shared" si="4" ref="N10:N33">IF(($L10=0),0,(($E10/$L10)*100))</f>
        <v>-63.80104011811783</v>
      </c>
      <c r="O10" s="30">
        <f aca="true" t="shared" si="5" ref="O10:O33">IF(($M10=0),0,(($H10/$M10)*100))</f>
        <v>-72.53821318326426</v>
      </c>
      <c r="P10" s="5"/>
      <c r="Q10" s="32"/>
    </row>
    <row r="11" spans="1:17" ht="16.5">
      <c r="A11" s="6" t="s">
        <v>16</v>
      </c>
      <c r="B11" s="33" t="s">
        <v>21</v>
      </c>
      <c r="C11" s="65">
        <v>2460771105</v>
      </c>
      <c r="D11" s="66">
        <v>2512873649</v>
      </c>
      <c r="E11" s="67">
        <f t="shared" si="0"/>
        <v>52102544</v>
      </c>
      <c r="F11" s="65">
        <v>2575087127</v>
      </c>
      <c r="G11" s="66">
        <v>2613603612</v>
      </c>
      <c r="H11" s="67">
        <f t="shared" si="1"/>
        <v>38516485</v>
      </c>
      <c r="I11" s="67">
        <v>2765753767</v>
      </c>
      <c r="J11" s="34">
        <f t="shared" si="2"/>
        <v>2.117325902199262</v>
      </c>
      <c r="K11" s="35">
        <f t="shared" si="3"/>
        <v>1.495735215952559</v>
      </c>
      <c r="L11" s="85">
        <v>52102544</v>
      </c>
      <c r="M11" s="86">
        <v>38516485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658190316</v>
      </c>
      <c r="D13" s="63">
        <v>606001565</v>
      </c>
      <c r="E13" s="64">
        <f t="shared" si="0"/>
        <v>-52188751</v>
      </c>
      <c r="F13" s="62">
        <v>692835450</v>
      </c>
      <c r="G13" s="63">
        <v>622392960</v>
      </c>
      <c r="H13" s="64">
        <f t="shared" si="1"/>
        <v>-70442490</v>
      </c>
      <c r="I13" s="64">
        <v>648984030</v>
      </c>
      <c r="J13" s="29">
        <f t="shared" si="2"/>
        <v>-7.9291277509467335</v>
      </c>
      <c r="K13" s="30">
        <f t="shared" si="3"/>
        <v>-10.16727564965101</v>
      </c>
      <c r="L13" s="83">
        <v>19941589</v>
      </c>
      <c r="M13" s="84">
        <v>19950344</v>
      </c>
      <c r="N13" s="31">
        <f t="shared" si="4"/>
        <v>-261.70808655217996</v>
      </c>
      <c r="O13" s="30">
        <f t="shared" si="5"/>
        <v>-353.0890996165279</v>
      </c>
      <c r="P13" s="5"/>
      <c r="Q13" s="32"/>
    </row>
    <row r="14" spans="1:17" ht="12.75">
      <c r="A14" s="2" t="s">
        <v>16</v>
      </c>
      <c r="B14" s="28" t="s">
        <v>24</v>
      </c>
      <c r="C14" s="62">
        <v>78703280</v>
      </c>
      <c r="D14" s="63">
        <v>126696000</v>
      </c>
      <c r="E14" s="64">
        <f t="shared" si="0"/>
        <v>47992720</v>
      </c>
      <c r="F14" s="62">
        <v>83425480</v>
      </c>
      <c r="G14" s="63">
        <v>131718000</v>
      </c>
      <c r="H14" s="64">
        <f t="shared" si="1"/>
        <v>48292520</v>
      </c>
      <c r="I14" s="64">
        <v>137353000</v>
      </c>
      <c r="J14" s="29">
        <f t="shared" si="2"/>
        <v>60.97931369569349</v>
      </c>
      <c r="K14" s="30">
        <f t="shared" si="3"/>
        <v>57.88701485445454</v>
      </c>
      <c r="L14" s="83">
        <v>19941589</v>
      </c>
      <c r="M14" s="84">
        <v>19950344</v>
      </c>
      <c r="N14" s="31">
        <f t="shared" si="4"/>
        <v>240.66647848373566</v>
      </c>
      <c r="O14" s="30">
        <f t="shared" si="5"/>
        <v>242.06359549489474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19941589</v>
      </c>
      <c r="M15" s="84">
        <v>19950344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562620000</v>
      </c>
      <c r="D16" s="63">
        <v>613082122</v>
      </c>
      <c r="E16" s="64">
        <f t="shared" si="0"/>
        <v>50462122</v>
      </c>
      <c r="F16" s="62">
        <v>603709130</v>
      </c>
      <c r="G16" s="63">
        <v>679336963</v>
      </c>
      <c r="H16" s="64">
        <f t="shared" si="1"/>
        <v>75627833</v>
      </c>
      <c r="I16" s="64">
        <v>752626260</v>
      </c>
      <c r="J16" s="29">
        <f t="shared" si="2"/>
        <v>8.969130496605167</v>
      </c>
      <c r="K16" s="30">
        <f t="shared" si="3"/>
        <v>12.527197161984283</v>
      </c>
      <c r="L16" s="83">
        <v>19941589</v>
      </c>
      <c r="M16" s="84">
        <v>19950344</v>
      </c>
      <c r="N16" s="31">
        <f t="shared" si="4"/>
        <v>253.04965416747885</v>
      </c>
      <c r="O16" s="30">
        <f t="shared" si="5"/>
        <v>379.0803456822599</v>
      </c>
      <c r="P16" s="5"/>
      <c r="Q16" s="32"/>
    </row>
    <row r="17" spans="1:17" ht="12.75">
      <c r="A17" s="2" t="s">
        <v>16</v>
      </c>
      <c r="B17" s="28" t="s">
        <v>26</v>
      </c>
      <c r="C17" s="62">
        <v>1191613765</v>
      </c>
      <c r="D17" s="63">
        <v>1165289263</v>
      </c>
      <c r="E17" s="64">
        <f t="shared" si="0"/>
        <v>-26324502</v>
      </c>
      <c r="F17" s="62">
        <v>1218014715</v>
      </c>
      <c r="G17" s="63">
        <v>1184487196</v>
      </c>
      <c r="H17" s="64">
        <f t="shared" si="1"/>
        <v>-33527519</v>
      </c>
      <c r="I17" s="64">
        <v>1241889914</v>
      </c>
      <c r="J17" s="41">
        <f t="shared" si="2"/>
        <v>-2.209147189567754</v>
      </c>
      <c r="K17" s="30">
        <f t="shared" si="3"/>
        <v>-2.7526366132612776</v>
      </c>
      <c r="L17" s="87">
        <v>19941589</v>
      </c>
      <c r="M17" s="84">
        <v>19950344</v>
      </c>
      <c r="N17" s="31">
        <f t="shared" si="4"/>
        <v>-132.00804609903454</v>
      </c>
      <c r="O17" s="30">
        <f t="shared" si="5"/>
        <v>-168.05484156062673</v>
      </c>
      <c r="P17" s="5"/>
      <c r="Q17" s="32"/>
    </row>
    <row r="18" spans="1:17" ht="16.5">
      <c r="A18" s="2" t="s">
        <v>16</v>
      </c>
      <c r="B18" s="33" t="s">
        <v>27</v>
      </c>
      <c r="C18" s="65">
        <v>2491127361</v>
      </c>
      <c r="D18" s="66">
        <v>2511068950</v>
      </c>
      <c r="E18" s="67">
        <f t="shared" si="0"/>
        <v>19941589</v>
      </c>
      <c r="F18" s="65">
        <v>2597984775</v>
      </c>
      <c r="G18" s="66">
        <v>2617935119</v>
      </c>
      <c r="H18" s="67">
        <f t="shared" si="1"/>
        <v>19950344</v>
      </c>
      <c r="I18" s="67">
        <v>2780853204</v>
      </c>
      <c r="J18" s="42">
        <f t="shared" si="2"/>
        <v>0.8005045953168348</v>
      </c>
      <c r="K18" s="35">
        <f t="shared" si="3"/>
        <v>0.7679161245277121</v>
      </c>
      <c r="L18" s="88">
        <v>19941589</v>
      </c>
      <c r="M18" s="86">
        <v>19950344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-30356256</v>
      </c>
      <c r="D19" s="72">
        <v>1804699</v>
      </c>
      <c r="E19" s="73">
        <f t="shared" si="0"/>
        <v>32160955</v>
      </c>
      <c r="F19" s="74">
        <v>-22897648</v>
      </c>
      <c r="G19" s="75">
        <v>-4331507</v>
      </c>
      <c r="H19" s="76">
        <f t="shared" si="1"/>
        <v>18566141</v>
      </c>
      <c r="I19" s="76">
        <v>-15099437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198588549</v>
      </c>
      <c r="D22" s="63">
        <v>218758274</v>
      </c>
      <c r="E22" s="64">
        <f t="shared" si="0"/>
        <v>20169725</v>
      </c>
      <c r="F22" s="62">
        <v>218521674</v>
      </c>
      <c r="G22" s="63">
        <v>219931674</v>
      </c>
      <c r="H22" s="64">
        <f t="shared" si="1"/>
        <v>1410000</v>
      </c>
      <c r="I22" s="64">
        <v>189355000</v>
      </c>
      <c r="J22" s="29">
        <f t="shared" si="2"/>
        <v>10.156539791224317</v>
      </c>
      <c r="K22" s="30">
        <f t="shared" si="3"/>
        <v>0.6452449197327675</v>
      </c>
      <c r="L22" s="83">
        <v>44507715</v>
      </c>
      <c r="M22" s="84">
        <v>21496325</v>
      </c>
      <c r="N22" s="31">
        <f t="shared" si="4"/>
        <v>45.31736801136612</v>
      </c>
      <c r="O22" s="30">
        <f t="shared" si="5"/>
        <v>6.559260710842435</v>
      </c>
      <c r="P22" s="5"/>
      <c r="Q22" s="32"/>
    </row>
    <row r="23" spans="1:17" ht="12.75">
      <c r="A23" s="6" t="s">
        <v>16</v>
      </c>
      <c r="B23" s="28" t="s">
        <v>31</v>
      </c>
      <c r="C23" s="62">
        <v>61034275</v>
      </c>
      <c r="D23" s="63">
        <v>70280093</v>
      </c>
      <c r="E23" s="64">
        <f t="shared" si="0"/>
        <v>9245818</v>
      </c>
      <c r="F23" s="62">
        <v>72116000</v>
      </c>
      <c r="G23" s="63">
        <v>89555238</v>
      </c>
      <c r="H23" s="64">
        <f t="shared" si="1"/>
        <v>17439238</v>
      </c>
      <c r="I23" s="64">
        <v>69885786</v>
      </c>
      <c r="J23" s="29">
        <f t="shared" si="2"/>
        <v>15.148566932268794</v>
      </c>
      <c r="K23" s="30">
        <f t="shared" si="3"/>
        <v>24.182203671862002</v>
      </c>
      <c r="L23" s="83">
        <v>44507715</v>
      </c>
      <c r="M23" s="84">
        <v>21496325</v>
      </c>
      <c r="N23" s="31">
        <f t="shared" si="4"/>
        <v>20.77351758004202</v>
      </c>
      <c r="O23" s="30">
        <f t="shared" si="5"/>
        <v>81.12660187264568</v>
      </c>
      <c r="P23" s="5"/>
      <c r="Q23" s="32"/>
    </row>
    <row r="24" spans="1:17" ht="12.75">
      <c r="A24" s="6" t="s">
        <v>16</v>
      </c>
      <c r="B24" s="28" t="s">
        <v>32</v>
      </c>
      <c r="C24" s="62">
        <v>66312707</v>
      </c>
      <c r="D24" s="63">
        <v>81404879</v>
      </c>
      <c r="E24" s="64">
        <f t="shared" si="0"/>
        <v>15092172</v>
      </c>
      <c r="F24" s="62">
        <v>49359000</v>
      </c>
      <c r="G24" s="63">
        <v>52006087</v>
      </c>
      <c r="H24" s="64">
        <f t="shared" si="1"/>
        <v>2647087</v>
      </c>
      <c r="I24" s="64">
        <v>47750435</v>
      </c>
      <c r="J24" s="29">
        <f t="shared" si="2"/>
        <v>22.759095025332023</v>
      </c>
      <c r="K24" s="30">
        <f t="shared" si="3"/>
        <v>5.362926720557548</v>
      </c>
      <c r="L24" s="83">
        <v>44507715</v>
      </c>
      <c r="M24" s="84">
        <v>21496325</v>
      </c>
      <c r="N24" s="31">
        <f t="shared" si="4"/>
        <v>33.909114408591854</v>
      </c>
      <c r="O24" s="30">
        <f t="shared" si="5"/>
        <v>12.314137416511892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44507715</v>
      </c>
      <c r="M25" s="84">
        <v>21496325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325935531</v>
      </c>
      <c r="D26" s="66">
        <v>370443246</v>
      </c>
      <c r="E26" s="67">
        <f t="shared" si="0"/>
        <v>44507715</v>
      </c>
      <c r="F26" s="65">
        <v>339996674</v>
      </c>
      <c r="G26" s="66">
        <v>361492999</v>
      </c>
      <c r="H26" s="67">
        <f t="shared" si="1"/>
        <v>21496325</v>
      </c>
      <c r="I26" s="67">
        <v>306991221</v>
      </c>
      <c r="J26" s="42">
        <f t="shared" si="2"/>
        <v>13.655373767765136</v>
      </c>
      <c r="K26" s="35">
        <f t="shared" si="3"/>
        <v>6.322510378439761</v>
      </c>
      <c r="L26" s="88">
        <v>44507715</v>
      </c>
      <c r="M26" s="86">
        <v>21496325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123464541</v>
      </c>
      <c r="D28" s="63">
        <v>43992427</v>
      </c>
      <c r="E28" s="64">
        <f t="shared" si="0"/>
        <v>-79472114</v>
      </c>
      <c r="F28" s="62">
        <v>158278348</v>
      </c>
      <c r="G28" s="63">
        <v>116615975</v>
      </c>
      <c r="H28" s="64">
        <f t="shared" si="1"/>
        <v>-41662373</v>
      </c>
      <c r="I28" s="64">
        <v>108870435</v>
      </c>
      <c r="J28" s="29">
        <f t="shared" si="2"/>
        <v>-64.36837115848509</v>
      </c>
      <c r="K28" s="30">
        <f t="shared" si="3"/>
        <v>-26.322218753508853</v>
      </c>
      <c r="L28" s="83">
        <v>44507715</v>
      </c>
      <c r="M28" s="84">
        <v>21496325</v>
      </c>
      <c r="N28" s="31">
        <f t="shared" si="4"/>
        <v>-178.5580634728159</v>
      </c>
      <c r="O28" s="30">
        <f t="shared" si="5"/>
        <v>-193.81160733288132</v>
      </c>
      <c r="P28" s="5"/>
      <c r="Q28" s="32"/>
    </row>
    <row r="29" spans="1:17" ht="12.75">
      <c r="A29" s="6" t="s">
        <v>16</v>
      </c>
      <c r="B29" s="28" t="s">
        <v>36</v>
      </c>
      <c r="C29" s="62">
        <v>54445375</v>
      </c>
      <c r="D29" s="63">
        <v>55973809</v>
      </c>
      <c r="E29" s="64">
        <f t="shared" si="0"/>
        <v>1528434</v>
      </c>
      <c r="F29" s="62">
        <v>60529326</v>
      </c>
      <c r="G29" s="63">
        <v>58756826</v>
      </c>
      <c r="H29" s="64">
        <f t="shared" si="1"/>
        <v>-1772500</v>
      </c>
      <c r="I29" s="64">
        <v>65960000</v>
      </c>
      <c r="J29" s="29">
        <f t="shared" si="2"/>
        <v>2.807279773534483</v>
      </c>
      <c r="K29" s="30">
        <f t="shared" si="3"/>
        <v>-2.928332623429509</v>
      </c>
      <c r="L29" s="83">
        <v>44507715</v>
      </c>
      <c r="M29" s="84">
        <v>21496325</v>
      </c>
      <c r="N29" s="31">
        <f t="shared" si="4"/>
        <v>3.4340877755687975</v>
      </c>
      <c r="O29" s="30">
        <f t="shared" si="5"/>
        <v>-8.245595468062564</v>
      </c>
      <c r="P29" s="5"/>
      <c r="Q29" s="32"/>
    </row>
    <row r="30" spans="1:17" ht="12.75">
      <c r="A30" s="6" t="s">
        <v>16</v>
      </c>
      <c r="B30" s="28" t="s">
        <v>37</v>
      </c>
      <c r="C30" s="62">
        <v>600000</v>
      </c>
      <c r="D30" s="63">
        <v>340000</v>
      </c>
      <c r="E30" s="64">
        <f t="shared" si="0"/>
        <v>-260000</v>
      </c>
      <c r="F30" s="62">
        <v>850000</v>
      </c>
      <c r="G30" s="63">
        <v>2600000</v>
      </c>
      <c r="H30" s="64">
        <f t="shared" si="1"/>
        <v>1750000</v>
      </c>
      <c r="I30" s="64">
        <v>1650000</v>
      </c>
      <c r="J30" s="29">
        <f t="shared" si="2"/>
        <v>-43.333333333333336</v>
      </c>
      <c r="K30" s="30">
        <f t="shared" si="3"/>
        <v>205.88235294117646</v>
      </c>
      <c r="L30" s="83">
        <v>44507715</v>
      </c>
      <c r="M30" s="84">
        <v>21496325</v>
      </c>
      <c r="N30" s="31">
        <f t="shared" si="4"/>
        <v>-0.5841683851889499</v>
      </c>
      <c r="O30" s="30">
        <f t="shared" si="5"/>
        <v>8.140926414166143</v>
      </c>
      <c r="P30" s="5"/>
      <c r="Q30" s="32"/>
    </row>
    <row r="31" spans="1:17" ht="12.75">
      <c r="A31" s="6" t="s">
        <v>16</v>
      </c>
      <c r="B31" s="28" t="s">
        <v>38</v>
      </c>
      <c r="C31" s="62">
        <v>29660009</v>
      </c>
      <c r="D31" s="63">
        <v>87902476</v>
      </c>
      <c r="E31" s="64">
        <f t="shared" si="0"/>
        <v>58242467</v>
      </c>
      <c r="F31" s="62">
        <v>23300000</v>
      </c>
      <c r="G31" s="63">
        <v>35529158</v>
      </c>
      <c r="H31" s="64">
        <f t="shared" si="1"/>
        <v>12229158</v>
      </c>
      <c r="I31" s="64">
        <v>51756786</v>
      </c>
      <c r="J31" s="29">
        <f t="shared" si="2"/>
        <v>196.3669903134554</v>
      </c>
      <c r="K31" s="30">
        <f t="shared" si="3"/>
        <v>52.48565665236051</v>
      </c>
      <c r="L31" s="83">
        <v>44507715</v>
      </c>
      <c r="M31" s="84">
        <v>21496325</v>
      </c>
      <c r="N31" s="31">
        <f t="shared" si="4"/>
        <v>130.85926114157962</v>
      </c>
      <c r="O31" s="30">
        <f t="shared" si="5"/>
        <v>56.889528791549246</v>
      </c>
      <c r="P31" s="5"/>
      <c r="Q31" s="32"/>
    </row>
    <row r="32" spans="1:17" ht="12.75">
      <c r="A32" s="6" t="s">
        <v>16</v>
      </c>
      <c r="B32" s="28" t="s">
        <v>39</v>
      </c>
      <c r="C32" s="62">
        <v>117765606</v>
      </c>
      <c r="D32" s="63">
        <v>182234534</v>
      </c>
      <c r="E32" s="64">
        <f t="shared" si="0"/>
        <v>64468928</v>
      </c>
      <c r="F32" s="62">
        <v>97039000</v>
      </c>
      <c r="G32" s="63">
        <v>147991040</v>
      </c>
      <c r="H32" s="64">
        <f t="shared" si="1"/>
        <v>50952040</v>
      </c>
      <c r="I32" s="64">
        <v>78754000</v>
      </c>
      <c r="J32" s="29">
        <f t="shared" si="2"/>
        <v>54.7434265315121</v>
      </c>
      <c r="K32" s="30">
        <f t="shared" si="3"/>
        <v>52.506765321159534</v>
      </c>
      <c r="L32" s="83">
        <v>44507715</v>
      </c>
      <c r="M32" s="84">
        <v>21496325</v>
      </c>
      <c r="N32" s="31">
        <f t="shared" si="4"/>
        <v>144.8488829408564</v>
      </c>
      <c r="O32" s="30">
        <f t="shared" si="5"/>
        <v>237.02674759522847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325935531</v>
      </c>
      <c r="D33" s="81">
        <v>370443246</v>
      </c>
      <c r="E33" s="82">
        <f t="shared" si="0"/>
        <v>44507715</v>
      </c>
      <c r="F33" s="80">
        <v>339996674</v>
      </c>
      <c r="G33" s="81">
        <v>361492999</v>
      </c>
      <c r="H33" s="82">
        <f t="shared" si="1"/>
        <v>21496325</v>
      </c>
      <c r="I33" s="82">
        <v>306991221</v>
      </c>
      <c r="J33" s="57">
        <f t="shared" si="2"/>
        <v>13.655373767765136</v>
      </c>
      <c r="K33" s="58">
        <f t="shared" si="3"/>
        <v>6.322510378439761</v>
      </c>
      <c r="L33" s="95">
        <v>44507715</v>
      </c>
      <c r="M33" s="96">
        <v>21496325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103718866</v>
      </c>
      <c r="D8" s="63">
        <v>103885500</v>
      </c>
      <c r="E8" s="64">
        <f>$D8-$C8</f>
        <v>166634</v>
      </c>
      <c r="F8" s="62">
        <v>110507527</v>
      </c>
      <c r="G8" s="63">
        <v>110118700</v>
      </c>
      <c r="H8" s="64">
        <f>$G8-$F8</f>
        <v>-388827</v>
      </c>
      <c r="I8" s="64">
        <v>116725900</v>
      </c>
      <c r="J8" s="29">
        <f>IF(($C8=0),0,(($E8/$C8)*100))</f>
        <v>0.1606592960628783</v>
      </c>
      <c r="K8" s="30">
        <f>IF(($F8=0),0,(($H8/$F8)*100))</f>
        <v>-0.3518556704286759</v>
      </c>
      <c r="L8" s="83">
        <v>-29213004</v>
      </c>
      <c r="M8" s="84">
        <v>-25748694</v>
      </c>
      <c r="N8" s="31">
        <f>IF(($L8=0),0,(($E8/$L8)*100))</f>
        <v>-0.5704103556073864</v>
      </c>
      <c r="O8" s="30">
        <f>IF(($M8=0),0,(($H8/$M8)*100))</f>
        <v>1.5100843561230717</v>
      </c>
      <c r="P8" s="5"/>
      <c r="Q8" s="32"/>
    </row>
    <row r="9" spans="1:17" ht="12.75">
      <c r="A9" s="2" t="s">
        <v>16</v>
      </c>
      <c r="B9" s="28" t="s">
        <v>19</v>
      </c>
      <c r="C9" s="62">
        <v>405210761</v>
      </c>
      <c r="D9" s="63">
        <v>407058600</v>
      </c>
      <c r="E9" s="64">
        <f>$D9-$C9</f>
        <v>1847839</v>
      </c>
      <c r="F9" s="62">
        <v>433590852</v>
      </c>
      <c r="G9" s="63">
        <v>443553700</v>
      </c>
      <c r="H9" s="64">
        <f>$G9-$F9</f>
        <v>9962848</v>
      </c>
      <c r="I9" s="64">
        <v>483290800</v>
      </c>
      <c r="J9" s="29">
        <f>IF(($C9=0),0,(($E9/$C9)*100))</f>
        <v>0.4560192319275549</v>
      </c>
      <c r="K9" s="30">
        <f>IF(($F9=0),0,(($H9/$F9)*100))</f>
        <v>2.297753274554787</v>
      </c>
      <c r="L9" s="83">
        <v>-29213004</v>
      </c>
      <c r="M9" s="84">
        <v>-25748694</v>
      </c>
      <c r="N9" s="31">
        <f>IF(($L9=0),0,(($E9/$L9)*100))</f>
        <v>-6.325398784732991</v>
      </c>
      <c r="O9" s="30">
        <f>IF(($M9=0),0,(($H9/$M9)*100))</f>
        <v>-38.692634274965556</v>
      </c>
      <c r="P9" s="5"/>
      <c r="Q9" s="32"/>
    </row>
    <row r="10" spans="1:17" ht="12.75">
      <c r="A10" s="2" t="s">
        <v>16</v>
      </c>
      <c r="B10" s="28" t="s">
        <v>20</v>
      </c>
      <c r="C10" s="62">
        <v>155546677</v>
      </c>
      <c r="D10" s="63">
        <v>124319200</v>
      </c>
      <c r="E10" s="64">
        <f aca="true" t="shared" si="0" ref="E10:E33">$D10-$C10</f>
        <v>-31227477</v>
      </c>
      <c r="F10" s="62">
        <v>164791515</v>
      </c>
      <c r="G10" s="63">
        <v>129468800</v>
      </c>
      <c r="H10" s="64">
        <f aca="true" t="shared" si="1" ref="H10:H33">$G10-$F10</f>
        <v>-35322715</v>
      </c>
      <c r="I10" s="64">
        <v>131667500</v>
      </c>
      <c r="J10" s="29">
        <f aca="true" t="shared" si="2" ref="J10:J33">IF(($C10=0),0,(($E10/$C10)*100))</f>
        <v>-20.075952506526384</v>
      </c>
      <c r="K10" s="30">
        <f aca="true" t="shared" si="3" ref="K10:K33">IF(($F10=0),0,(($H10/$F10)*100))</f>
        <v>-21.43478989194316</v>
      </c>
      <c r="L10" s="83">
        <v>-29213004</v>
      </c>
      <c r="M10" s="84">
        <v>-25748694</v>
      </c>
      <c r="N10" s="31">
        <f aca="true" t="shared" si="4" ref="N10:N33">IF(($L10=0),0,(($E10/$L10)*100))</f>
        <v>106.89580914034038</v>
      </c>
      <c r="O10" s="30">
        <f aca="true" t="shared" si="5" ref="O10:O33">IF(($M10=0),0,(($H10/$M10)*100))</f>
        <v>137.18254991884248</v>
      </c>
      <c r="P10" s="5"/>
      <c r="Q10" s="32"/>
    </row>
    <row r="11" spans="1:17" ht="16.5">
      <c r="A11" s="6" t="s">
        <v>16</v>
      </c>
      <c r="B11" s="33" t="s">
        <v>21</v>
      </c>
      <c r="C11" s="65">
        <v>664476304</v>
      </c>
      <c r="D11" s="66">
        <v>635263300</v>
      </c>
      <c r="E11" s="67">
        <f t="shared" si="0"/>
        <v>-29213004</v>
      </c>
      <c r="F11" s="65">
        <v>708889894</v>
      </c>
      <c r="G11" s="66">
        <v>683141200</v>
      </c>
      <c r="H11" s="67">
        <f t="shared" si="1"/>
        <v>-25748694</v>
      </c>
      <c r="I11" s="67">
        <v>731684200</v>
      </c>
      <c r="J11" s="34">
        <f t="shared" si="2"/>
        <v>-4.396395149705745</v>
      </c>
      <c r="K11" s="35">
        <f t="shared" si="3"/>
        <v>-3.6322557590304707</v>
      </c>
      <c r="L11" s="85">
        <v>-29213004</v>
      </c>
      <c r="M11" s="86">
        <v>-25748694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282376398</v>
      </c>
      <c r="D13" s="63">
        <v>262791400</v>
      </c>
      <c r="E13" s="64">
        <f t="shared" si="0"/>
        <v>-19584998</v>
      </c>
      <c r="F13" s="62">
        <v>302142739</v>
      </c>
      <c r="G13" s="63">
        <v>273403600</v>
      </c>
      <c r="H13" s="64">
        <f t="shared" si="1"/>
        <v>-28739139</v>
      </c>
      <c r="I13" s="64">
        <v>284540800</v>
      </c>
      <c r="J13" s="29">
        <f t="shared" si="2"/>
        <v>-6.9357772599677405</v>
      </c>
      <c r="K13" s="30">
        <f t="shared" si="3"/>
        <v>-9.511775492311267</v>
      </c>
      <c r="L13" s="83">
        <v>-29041636</v>
      </c>
      <c r="M13" s="84">
        <v>-32590318</v>
      </c>
      <c r="N13" s="31">
        <f t="shared" si="4"/>
        <v>67.43765399442373</v>
      </c>
      <c r="O13" s="30">
        <f t="shared" si="5"/>
        <v>88.18305792536299</v>
      </c>
      <c r="P13" s="5"/>
      <c r="Q13" s="32"/>
    </row>
    <row r="14" spans="1:17" ht="12.75">
      <c r="A14" s="2" t="s">
        <v>16</v>
      </c>
      <c r="B14" s="28" t="s">
        <v>24</v>
      </c>
      <c r="C14" s="62">
        <v>22071783</v>
      </c>
      <c r="D14" s="63">
        <v>13746800</v>
      </c>
      <c r="E14" s="64">
        <f t="shared" si="0"/>
        <v>-8324983</v>
      </c>
      <c r="F14" s="62">
        <v>23931280</v>
      </c>
      <c r="G14" s="63">
        <v>13246800</v>
      </c>
      <c r="H14" s="64">
        <f t="shared" si="1"/>
        <v>-10684480</v>
      </c>
      <c r="I14" s="64">
        <v>13246800</v>
      </c>
      <c r="J14" s="29">
        <f t="shared" si="2"/>
        <v>-37.71776389791437</v>
      </c>
      <c r="K14" s="30">
        <f t="shared" si="3"/>
        <v>-44.64650449119312</v>
      </c>
      <c r="L14" s="83">
        <v>-29041636</v>
      </c>
      <c r="M14" s="84">
        <v>-32590318</v>
      </c>
      <c r="N14" s="31">
        <f t="shared" si="4"/>
        <v>28.6656819195723</v>
      </c>
      <c r="O14" s="30">
        <f t="shared" si="5"/>
        <v>32.784215238403014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-29041636</v>
      </c>
      <c r="M15" s="84">
        <v>-32590318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192215447</v>
      </c>
      <c r="D16" s="63">
        <v>209161600</v>
      </c>
      <c r="E16" s="64">
        <f t="shared" si="0"/>
        <v>16946153</v>
      </c>
      <c r="F16" s="62">
        <v>201826219</v>
      </c>
      <c r="G16" s="63">
        <v>227777000</v>
      </c>
      <c r="H16" s="64">
        <f t="shared" si="1"/>
        <v>25950781</v>
      </c>
      <c r="I16" s="64">
        <v>248049200</v>
      </c>
      <c r="J16" s="29">
        <f t="shared" si="2"/>
        <v>8.816228489690529</v>
      </c>
      <c r="K16" s="30">
        <f t="shared" si="3"/>
        <v>12.857983035395415</v>
      </c>
      <c r="L16" s="83">
        <v>-29041636</v>
      </c>
      <c r="M16" s="84">
        <v>-32590318</v>
      </c>
      <c r="N16" s="31">
        <f t="shared" si="4"/>
        <v>-58.351234069595804</v>
      </c>
      <c r="O16" s="30">
        <f t="shared" si="5"/>
        <v>-79.62727151051425</v>
      </c>
      <c r="P16" s="5"/>
      <c r="Q16" s="32"/>
    </row>
    <row r="17" spans="1:17" ht="12.75">
      <c r="A17" s="2" t="s">
        <v>16</v>
      </c>
      <c r="B17" s="28" t="s">
        <v>26</v>
      </c>
      <c r="C17" s="62">
        <v>188702008</v>
      </c>
      <c r="D17" s="63">
        <v>170624200</v>
      </c>
      <c r="E17" s="64">
        <f t="shared" si="0"/>
        <v>-18077808</v>
      </c>
      <c r="F17" s="62">
        <v>195182180</v>
      </c>
      <c r="G17" s="63">
        <v>176064700</v>
      </c>
      <c r="H17" s="64">
        <f t="shared" si="1"/>
        <v>-19117480</v>
      </c>
      <c r="I17" s="64">
        <v>181763900</v>
      </c>
      <c r="J17" s="41">
        <f t="shared" si="2"/>
        <v>-9.580082475857916</v>
      </c>
      <c r="K17" s="30">
        <f t="shared" si="3"/>
        <v>-9.794685150048021</v>
      </c>
      <c r="L17" s="87">
        <v>-29041636</v>
      </c>
      <c r="M17" s="84">
        <v>-32590318</v>
      </c>
      <c r="N17" s="31">
        <f t="shared" si="4"/>
        <v>62.24789815559978</v>
      </c>
      <c r="O17" s="30">
        <f t="shared" si="5"/>
        <v>58.65999834674825</v>
      </c>
      <c r="P17" s="5"/>
      <c r="Q17" s="32"/>
    </row>
    <row r="18" spans="1:17" ht="16.5">
      <c r="A18" s="2" t="s">
        <v>16</v>
      </c>
      <c r="B18" s="33" t="s">
        <v>27</v>
      </c>
      <c r="C18" s="65">
        <v>685365636</v>
      </c>
      <c r="D18" s="66">
        <v>656324000</v>
      </c>
      <c r="E18" s="67">
        <f t="shared" si="0"/>
        <v>-29041636</v>
      </c>
      <c r="F18" s="65">
        <v>723082418</v>
      </c>
      <c r="G18" s="66">
        <v>690492100</v>
      </c>
      <c r="H18" s="67">
        <f t="shared" si="1"/>
        <v>-32590318</v>
      </c>
      <c r="I18" s="67">
        <v>727600700</v>
      </c>
      <c r="J18" s="42">
        <f t="shared" si="2"/>
        <v>-4.237393075248961</v>
      </c>
      <c r="K18" s="35">
        <f t="shared" si="3"/>
        <v>-4.507137386930628</v>
      </c>
      <c r="L18" s="88">
        <v>-29041636</v>
      </c>
      <c r="M18" s="86">
        <v>-32590318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-20889332</v>
      </c>
      <c r="D19" s="72">
        <v>-21060700</v>
      </c>
      <c r="E19" s="73">
        <f t="shared" si="0"/>
        <v>-171368</v>
      </c>
      <c r="F19" s="74">
        <v>-14192524</v>
      </c>
      <c r="G19" s="75">
        <v>-7350900</v>
      </c>
      <c r="H19" s="76">
        <f t="shared" si="1"/>
        <v>6841624</v>
      </c>
      <c r="I19" s="76">
        <v>4083500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16500000</v>
      </c>
      <c r="D22" s="63">
        <v>20500000</v>
      </c>
      <c r="E22" s="64">
        <f t="shared" si="0"/>
        <v>4000000</v>
      </c>
      <c r="F22" s="62">
        <v>0</v>
      </c>
      <c r="G22" s="63">
        <v>20000000</v>
      </c>
      <c r="H22" s="64">
        <f t="shared" si="1"/>
        <v>20000000</v>
      </c>
      <c r="I22" s="64">
        <v>17000000</v>
      </c>
      <c r="J22" s="29">
        <f t="shared" si="2"/>
        <v>24.242424242424242</v>
      </c>
      <c r="K22" s="30">
        <f t="shared" si="3"/>
        <v>0</v>
      </c>
      <c r="L22" s="83">
        <v>-30977284</v>
      </c>
      <c r="M22" s="84">
        <v>-16903850</v>
      </c>
      <c r="N22" s="31">
        <f t="shared" si="4"/>
        <v>-12.912687890907415</v>
      </c>
      <c r="O22" s="30">
        <f t="shared" si="5"/>
        <v>-118.3162415662704</v>
      </c>
      <c r="P22" s="5"/>
      <c r="Q22" s="32"/>
    </row>
    <row r="23" spans="1:17" ht="12.75">
      <c r="A23" s="6" t="s">
        <v>16</v>
      </c>
      <c r="B23" s="28" t="s">
        <v>31</v>
      </c>
      <c r="C23" s="62">
        <v>7431150</v>
      </c>
      <c r="D23" s="63">
        <v>8672700</v>
      </c>
      <c r="E23" s="64">
        <f t="shared" si="0"/>
        <v>1241550</v>
      </c>
      <c r="F23" s="62">
        <v>7827811</v>
      </c>
      <c r="G23" s="63">
        <v>7270000</v>
      </c>
      <c r="H23" s="64">
        <f t="shared" si="1"/>
        <v>-557811</v>
      </c>
      <c r="I23" s="64">
        <v>6550000</v>
      </c>
      <c r="J23" s="29">
        <f t="shared" si="2"/>
        <v>16.707373690478594</v>
      </c>
      <c r="K23" s="30">
        <f t="shared" si="3"/>
        <v>-7.126015178445162</v>
      </c>
      <c r="L23" s="83">
        <v>-30977284</v>
      </c>
      <c r="M23" s="84">
        <v>-16903850</v>
      </c>
      <c r="N23" s="31">
        <f t="shared" si="4"/>
        <v>-4.007936912739026</v>
      </c>
      <c r="O23" s="30">
        <f t="shared" si="5"/>
        <v>3.299905051216143</v>
      </c>
      <c r="P23" s="5"/>
      <c r="Q23" s="32"/>
    </row>
    <row r="24" spans="1:17" ht="12.75">
      <c r="A24" s="6" t="s">
        <v>16</v>
      </c>
      <c r="B24" s="28" t="s">
        <v>32</v>
      </c>
      <c r="C24" s="62">
        <v>58432934</v>
      </c>
      <c r="D24" s="63">
        <v>22214100</v>
      </c>
      <c r="E24" s="64">
        <f t="shared" si="0"/>
        <v>-36218834</v>
      </c>
      <c r="F24" s="62">
        <v>61024239</v>
      </c>
      <c r="G24" s="63">
        <v>24678200</v>
      </c>
      <c r="H24" s="64">
        <f t="shared" si="1"/>
        <v>-36346039</v>
      </c>
      <c r="I24" s="64">
        <v>27411200</v>
      </c>
      <c r="J24" s="29">
        <f t="shared" si="2"/>
        <v>-61.98359644237614</v>
      </c>
      <c r="K24" s="30">
        <f t="shared" si="3"/>
        <v>-59.56000368968141</v>
      </c>
      <c r="L24" s="83">
        <v>-30977284</v>
      </c>
      <c r="M24" s="84">
        <v>-16903850</v>
      </c>
      <c r="N24" s="31">
        <f t="shared" si="4"/>
        <v>116.92062480364645</v>
      </c>
      <c r="O24" s="30">
        <f t="shared" si="5"/>
        <v>215.01633651505426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-30977284</v>
      </c>
      <c r="M25" s="84">
        <v>-16903850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82364084</v>
      </c>
      <c r="D26" s="66">
        <v>51386800</v>
      </c>
      <c r="E26" s="67">
        <f t="shared" si="0"/>
        <v>-30977284</v>
      </c>
      <c r="F26" s="65">
        <v>68852050</v>
      </c>
      <c r="G26" s="66">
        <v>51948200</v>
      </c>
      <c r="H26" s="67">
        <f t="shared" si="1"/>
        <v>-16903850</v>
      </c>
      <c r="I26" s="67">
        <v>50961200</v>
      </c>
      <c r="J26" s="42">
        <f t="shared" si="2"/>
        <v>-37.610184555685706</v>
      </c>
      <c r="K26" s="35">
        <f t="shared" si="3"/>
        <v>-24.550975606390804</v>
      </c>
      <c r="L26" s="88">
        <v>-30977284</v>
      </c>
      <c r="M26" s="86">
        <v>-16903850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40448592</v>
      </c>
      <c r="D28" s="63">
        <v>12137300</v>
      </c>
      <c r="E28" s="64">
        <f t="shared" si="0"/>
        <v>-28311292</v>
      </c>
      <c r="F28" s="62">
        <v>36451304</v>
      </c>
      <c r="G28" s="63">
        <v>9470000</v>
      </c>
      <c r="H28" s="64">
        <f t="shared" si="1"/>
        <v>-26981304</v>
      </c>
      <c r="I28" s="64">
        <v>16820200</v>
      </c>
      <c r="J28" s="29">
        <f t="shared" si="2"/>
        <v>-69.99326948141977</v>
      </c>
      <c r="K28" s="30">
        <f t="shared" si="3"/>
        <v>-74.02013382017827</v>
      </c>
      <c r="L28" s="83">
        <v>-30977284</v>
      </c>
      <c r="M28" s="84">
        <v>-16903850</v>
      </c>
      <c r="N28" s="31">
        <f t="shared" si="4"/>
        <v>91.39371934608599</v>
      </c>
      <c r="O28" s="30">
        <f t="shared" si="5"/>
        <v>159.6163240918489</v>
      </c>
      <c r="P28" s="5"/>
      <c r="Q28" s="32"/>
    </row>
    <row r="29" spans="1:17" ht="12.75">
      <c r="A29" s="6" t="s">
        <v>16</v>
      </c>
      <c r="B29" s="28" t="s">
        <v>36</v>
      </c>
      <c r="C29" s="62">
        <v>10083276</v>
      </c>
      <c r="D29" s="63">
        <v>10163300</v>
      </c>
      <c r="E29" s="64">
        <f t="shared" si="0"/>
        <v>80024</v>
      </c>
      <c r="F29" s="62">
        <v>9586302</v>
      </c>
      <c r="G29" s="63">
        <v>8597800</v>
      </c>
      <c r="H29" s="64">
        <f t="shared" si="1"/>
        <v>-988502</v>
      </c>
      <c r="I29" s="64">
        <v>10375200</v>
      </c>
      <c r="J29" s="29">
        <f t="shared" si="2"/>
        <v>0.7936309588272701</v>
      </c>
      <c r="K29" s="30">
        <f t="shared" si="3"/>
        <v>-10.311609210725887</v>
      </c>
      <c r="L29" s="83">
        <v>-30977284</v>
      </c>
      <c r="M29" s="84">
        <v>-16903850</v>
      </c>
      <c r="N29" s="31">
        <f t="shared" si="4"/>
        <v>-0.25833123394549373</v>
      </c>
      <c r="O29" s="30">
        <f t="shared" si="5"/>
        <v>5.847792071037071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-30977284</v>
      </c>
      <c r="M30" s="84">
        <v>-16903850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5000000</v>
      </c>
      <c r="D31" s="63">
        <v>11491500</v>
      </c>
      <c r="E31" s="64">
        <f t="shared" si="0"/>
        <v>6491500</v>
      </c>
      <c r="F31" s="62">
        <v>7608750</v>
      </c>
      <c r="G31" s="63">
        <v>22422400</v>
      </c>
      <c r="H31" s="64">
        <f t="shared" si="1"/>
        <v>14813650</v>
      </c>
      <c r="I31" s="64">
        <v>18750000</v>
      </c>
      <c r="J31" s="29">
        <f t="shared" si="2"/>
        <v>129.83</v>
      </c>
      <c r="K31" s="30">
        <f t="shared" si="3"/>
        <v>194.69229505503532</v>
      </c>
      <c r="L31" s="83">
        <v>-30977284</v>
      </c>
      <c r="M31" s="84">
        <v>-16903850</v>
      </c>
      <c r="N31" s="31">
        <f t="shared" si="4"/>
        <v>-20.95567836095637</v>
      </c>
      <c r="O31" s="30">
        <f t="shared" si="5"/>
        <v>-87.63476959390908</v>
      </c>
      <c r="P31" s="5"/>
      <c r="Q31" s="32"/>
    </row>
    <row r="32" spans="1:17" ht="12.75">
      <c r="A32" s="6" t="s">
        <v>16</v>
      </c>
      <c r="B32" s="28" t="s">
        <v>39</v>
      </c>
      <c r="C32" s="62">
        <v>26832216</v>
      </c>
      <c r="D32" s="63">
        <v>17594700</v>
      </c>
      <c r="E32" s="64">
        <f t="shared" si="0"/>
        <v>-9237516</v>
      </c>
      <c r="F32" s="62">
        <v>15205694</v>
      </c>
      <c r="G32" s="63">
        <v>11458000</v>
      </c>
      <c r="H32" s="64">
        <f t="shared" si="1"/>
        <v>-3747694</v>
      </c>
      <c r="I32" s="64">
        <v>5015800</v>
      </c>
      <c r="J32" s="29">
        <f t="shared" si="2"/>
        <v>-34.42695899585782</v>
      </c>
      <c r="K32" s="30">
        <f t="shared" si="3"/>
        <v>-24.64664881458222</v>
      </c>
      <c r="L32" s="83">
        <v>-30977284</v>
      </c>
      <c r="M32" s="84">
        <v>-16903850</v>
      </c>
      <c r="N32" s="31">
        <f t="shared" si="4"/>
        <v>29.820290248815873</v>
      </c>
      <c r="O32" s="30">
        <f t="shared" si="5"/>
        <v>22.17065343102311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82364084</v>
      </c>
      <c r="D33" s="81">
        <v>51386800</v>
      </c>
      <c r="E33" s="82">
        <f t="shared" si="0"/>
        <v>-30977284</v>
      </c>
      <c r="F33" s="80">
        <v>68852050</v>
      </c>
      <c r="G33" s="81">
        <v>51948200</v>
      </c>
      <c r="H33" s="82">
        <f t="shared" si="1"/>
        <v>-16903850</v>
      </c>
      <c r="I33" s="82">
        <v>50961200</v>
      </c>
      <c r="J33" s="57">
        <f t="shared" si="2"/>
        <v>-37.610184555685706</v>
      </c>
      <c r="K33" s="58">
        <f t="shared" si="3"/>
        <v>-24.550975606390804</v>
      </c>
      <c r="L33" s="95">
        <v>-30977284</v>
      </c>
      <c r="M33" s="96">
        <v>-16903850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156431537</v>
      </c>
      <c r="D8" s="63">
        <v>158942098</v>
      </c>
      <c r="E8" s="64">
        <f>$D8-$C8</f>
        <v>2510561</v>
      </c>
      <c r="F8" s="62">
        <v>164269410</v>
      </c>
      <c r="G8" s="63">
        <v>163030755</v>
      </c>
      <c r="H8" s="64">
        <f>$G8-$F8</f>
        <v>-1238655</v>
      </c>
      <c r="I8" s="64">
        <v>169388955</v>
      </c>
      <c r="J8" s="29">
        <f>IF(($C8=0),0,(($E8/$C8)*100))</f>
        <v>1.6048944146089927</v>
      </c>
      <c r="K8" s="30">
        <f>IF(($F8=0),0,(($H8/$F8)*100))</f>
        <v>-0.7540387464714216</v>
      </c>
      <c r="L8" s="83">
        <v>-26136697</v>
      </c>
      <c r="M8" s="84">
        <v>-845965</v>
      </c>
      <c r="N8" s="31">
        <f>IF(($L8=0),0,(($E8/$L8)*100))</f>
        <v>-9.605502179560025</v>
      </c>
      <c r="O8" s="30">
        <f>IF(($M8=0),0,(($H8/$M8)*100))</f>
        <v>146.4191780983847</v>
      </c>
      <c r="P8" s="5"/>
      <c r="Q8" s="32"/>
    </row>
    <row r="9" spans="1:17" ht="12.75">
      <c r="A9" s="2" t="s">
        <v>16</v>
      </c>
      <c r="B9" s="28" t="s">
        <v>19</v>
      </c>
      <c r="C9" s="62">
        <v>410209680</v>
      </c>
      <c r="D9" s="63">
        <v>405505043</v>
      </c>
      <c r="E9" s="64">
        <f>$D9-$C9</f>
        <v>-4704637</v>
      </c>
      <c r="F9" s="62">
        <v>431386398</v>
      </c>
      <c r="G9" s="63">
        <v>445592710</v>
      </c>
      <c r="H9" s="64">
        <f>$G9-$F9</f>
        <v>14206312</v>
      </c>
      <c r="I9" s="64">
        <v>490769265</v>
      </c>
      <c r="J9" s="29">
        <f>IF(($C9=0),0,(($E9/$C9)*100))</f>
        <v>-1.146885904788985</v>
      </c>
      <c r="K9" s="30">
        <f>IF(($F9=0),0,(($H9/$F9)*100))</f>
        <v>3.2931756925724858</v>
      </c>
      <c r="L9" s="83">
        <v>-26136697</v>
      </c>
      <c r="M9" s="84">
        <v>-845965</v>
      </c>
      <c r="N9" s="31">
        <f>IF(($L9=0),0,(($E9/$L9)*100))</f>
        <v>18.000120673243448</v>
      </c>
      <c r="O9" s="30">
        <f>IF(($M9=0),0,(($H9/$M9)*100))</f>
        <v>-1679.3025716193931</v>
      </c>
      <c r="P9" s="5"/>
      <c r="Q9" s="32"/>
    </row>
    <row r="10" spans="1:17" ht="12.75">
      <c r="A10" s="2" t="s">
        <v>16</v>
      </c>
      <c r="B10" s="28" t="s">
        <v>20</v>
      </c>
      <c r="C10" s="62">
        <v>244936757</v>
      </c>
      <c r="D10" s="63">
        <v>220994136</v>
      </c>
      <c r="E10" s="64">
        <f aca="true" t="shared" si="0" ref="E10:E33">$D10-$C10</f>
        <v>-23942621</v>
      </c>
      <c r="F10" s="62">
        <v>275454961</v>
      </c>
      <c r="G10" s="63">
        <v>261641339</v>
      </c>
      <c r="H10" s="64">
        <f aca="true" t="shared" si="1" ref="H10:H33">$G10-$F10</f>
        <v>-13813622</v>
      </c>
      <c r="I10" s="64">
        <v>287363806</v>
      </c>
      <c r="J10" s="29">
        <f aca="true" t="shared" si="2" ref="J10:J33">IF(($C10=0),0,(($E10/$C10)*100))</f>
        <v>-9.775021639565514</v>
      </c>
      <c r="K10" s="30">
        <f aca="true" t="shared" si="3" ref="K10:K33">IF(($F10=0),0,(($H10/$F10)*100))</f>
        <v>-5.014838705337386</v>
      </c>
      <c r="L10" s="83">
        <v>-26136697</v>
      </c>
      <c r="M10" s="84">
        <v>-845965</v>
      </c>
      <c r="N10" s="31">
        <f aca="true" t="shared" si="4" ref="N10:N33">IF(($L10=0),0,(($E10/$L10)*100))</f>
        <v>91.60538150631658</v>
      </c>
      <c r="O10" s="30">
        <f aca="true" t="shared" si="5" ref="O10:O33">IF(($M10=0),0,(($H10/$M10)*100))</f>
        <v>1632.8833935210084</v>
      </c>
      <c r="P10" s="5"/>
      <c r="Q10" s="32"/>
    </row>
    <row r="11" spans="1:17" ht="16.5">
      <c r="A11" s="6" t="s">
        <v>16</v>
      </c>
      <c r="B11" s="33" t="s">
        <v>21</v>
      </c>
      <c r="C11" s="65">
        <v>811577974</v>
      </c>
      <c r="D11" s="66">
        <v>785441277</v>
      </c>
      <c r="E11" s="67">
        <f t="shared" si="0"/>
        <v>-26136697</v>
      </c>
      <c r="F11" s="65">
        <v>871110769</v>
      </c>
      <c r="G11" s="66">
        <v>870264804</v>
      </c>
      <c r="H11" s="67">
        <f t="shared" si="1"/>
        <v>-845965</v>
      </c>
      <c r="I11" s="67">
        <v>947522026</v>
      </c>
      <c r="J11" s="34">
        <f t="shared" si="2"/>
        <v>-3.2204788495159433</v>
      </c>
      <c r="K11" s="35">
        <f t="shared" si="3"/>
        <v>-0.09711336722092573</v>
      </c>
      <c r="L11" s="85">
        <v>-26136697</v>
      </c>
      <c r="M11" s="86">
        <v>-845965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284193899</v>
      </c>
      <c r="D13" s="63">
        <v>274973388</v>
      </c>
      <c r="E13" s="64">
        <f t="shared" si="0"/>
        <v>-9220511</v>
      </c>
      <c r="F13" s="62">
        <v>300315527</v>
      </c>
      <c r="G13" s="63">
        <v>285332105</v>
      </c>
      <c r="H13" s="64">
        <f t="shared" si="1"/>
        <v>-14983422</v>
      </c>
      <c r="I13" s="64">
        <v>301054997</v>
      </c>
      <c r="J13" s="29">
        <f t="shared" si="2"/>
        <v>-3.2444436817413873</v>
      </c>
      <c r="K13" s="30">
        <f t="shared" si="3"/>
        <v>-4.989226547716928</v>
      </c>
      <c r="L13" s="83">
        <v>-41684547</v>
      </c>
      <c r="M13" s="84">
        <v>-17507998</v>
      </c>
      <c r="N13" s="31">
        <f t="shared" si="4"/>
        <v>22.119734202701064</v>
      </c>
      <c r="O13" s="30">
        <f t="shared" si="5"/>
        <v>85.58044157875732</v>
      </c>
      <c r="P13" s="5"/>
      <c r="Q13" s="32"/>
    </row>
    <row r="14" spans="1:17" ht="12.75">
      <c r="A14" s="2" t="s">
        <v>16</v>
      </c>
      <c r="B14" s="28" t="s">
        <v>24</v>
      </c>
      <c r="C14" s="62">
        <v>87673140</v>
      </c>
      <c r="D14" s="63">
        <v>51989573</v>
      </c>
      <c r="E14" s="64">
        <f t="shared" si="0"/>
        <v>-35683567</v>
      </c>
      <c r="F14" s="62">
        <v>92223203</v>
      </c>
      <c r="G14" s="63">
        <v>54231146</v>
      </c>
      <c r="H14" s="64">
        <f t="shared" si="1"/>
        <v>-37992057</v>
      </c>
      <c r="I14" s="64">
        <v>56668916</v>
      </c>
      <c r="J14" s="29">
        <f t="shared" si="2"/>
        <v>-40.70068324232484</v>
      </c>
      <c r="K14" s="30">
        <f t="shared" si="3"/>
        <v>-41.19576827102828</v>
      </c>
      <c r="L14" s="83">
        <v>-41684547</v>
      </c>
      <c r="M14" s="84">
        <v>-17507998</v>
      </c>
      <c r="N14" s="31">
        <f t="shared" si="4"/>
        <v>85.60382580144147</v>
      </c>
      <c r="O14" s="30">
        <f t="shared" si="5"/>
        <v>216.9982941510503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-41684547</v>
      </c>
      <c r="M15" s="84">
        <v>-17507998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153171188</v>
      </c>
      <c r="D16" s="63">
        <v>147720979</v>
      </c>
      <c r="E16" s="64">
        <f t="shared" si="0"/>
        <v>-5450209</v>
      </c>
      <c r="F16" s="62">
        <v>163893171</v>
      </c>
      <c r="G16" s="63">
        <v>167663312</v>
      </c>
      <c r="H16" s="64">
        <f t="shared" si="1"/>
        <v>3770141</v>
      </c>
      <c r="I16" s="64">
        <v>190297859</v>
      </c>
      <c r="J16" s="29">
        <f t="shared" si="2"/>
        <v>-3.558246868203438</v>
      </c>
      <c r="K16" s="30">
        <f t="shared" si="3"/>
        <v>2.3003649127027996</v>
      </c>
      <c r="L16" s="83">
        <v>-41684547</v>
      </c>
      <c r="M16" s="84">
        <v>-17507998</v>
      </c>
      <c r="N16" s="31">
        <f t="shared" si="4"/>
        <v>13.074890798261524</v>
      </c>
      <c r="O16" s="30">
        <f t="shared" si="5"/>
        <v>-21.533821285563317</v>
      </c>
      <c r="P16" s="5"/>
      <c r="Q16" s="32"/>
    </row>
    <row r="17" spans="1:17" ht="12.75">
      <c r="A17" s="2" t="s">
        <v>16</v>
      </c>
      <c r="B17" s="28" t="s">
        <v>26</v>
      </c>
      <c r="C17" s="62">
        <v>237408845</v>
      </c>
      <c r="D17" s="63">
        <v>246078585</v>
      </c>
      <c r="E17" s="64">
        <f t="shared" si="0"/>
        <v>8669740</v>
      </c>
      <c r="F17" s="62">
        <v>246741314</v>
      </c>
      <c r="G17" s="63">
        <v>278438654</v>
      </c>
      <c r="H17" s="64">
        <f t="shared" si="1"/>
        <v>31697340</v>
      </c>
      <c r="I17" s="64">
        <v>310766668</v>
      </c>
      <c r="J17" s="41">
        <f t="shared" si="2"/>
        <v>3.6518184484659786</v>
      </c>
      <c r="K17" s="30">
        <f t="shared" si="3"/>
        <v>12.846385344288148</v>
      </c>
      <c r="L17" s="87">
        <v>-41684547</v>
      </c>
      <c r="M17" s="84">
        <v>-17507998</v>
      </c>
      <c r="N17" s="31">
        <f t="shared" si="4"/>
        <v>-20.798450802404066</v>
      </c>
      <c r="O17" s="30">
        <f t="shared" si="5"/>
        <v>-181.04491444424428</v>
      </c>
      <c r="P17" s="5"/>
      <c r="Q17" s="32"/>
    </row>
    <row r="18" spans="1:17" ht="16.5">
      <c r="A18" s="2" t="s">
        <v>16</v>
      </c>
      <c r="B18" s="33" t="s">
        <v>27</v>
      </c>
      <c r="C18" s="65">
        <v>762447072</v>
      </c>
      <c r="D18" s="66">
        <v>720762525</v>
      </c>
      <c r="E18" s="67">
        <f t="shared" si="0"/>
        <v>-41684547</v>
      </c>
      <c r="F18" s="65">
        <v>803173215</v>
      </c>
      <c r="G18" s="66">
        <v>785665217</v>
      </c>
      <c r="H18" s="67">
        <f t="shared" si="1"/>
        <v>-17507998</v>
      </c>
      <c r="I18" s="67">
        <v>858788440</v>
      </c>
      <c r="J18" s="42">
        <f t="shared" si="2"/>
        <v>-5.467205335401957</v>
      </c>
      <c r="K18" s="35">
        <f t="shared" si="3"/>
        <v>-2.17985332093028</v>
      </c>
      <c r="L18" s="88">
        <v>-41684547</v>
      </c>
      <c r="M18" s="86">
        <v>-17507998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49130902</v>
      </c>
      <c r="D19" s="72">
        <v>64678752</v>
      </c>
      <c r="E19" s="73">
        <f t="shared" si="0"/>
        <v>15547850</v>
      </c>
      <c r="F19" s="74">
        <v>67937554</v>
      </c>
      <c r="G19" s="75">
        <v>84599587</v>
      </c>
      <c r="H19" s="76">
        <f t="shared" si="1"/>
        <v>16662033</v>
      </c>
      <c r="I19" s="76">
        <v>88733586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-539144</v>
      </c>
      <c r="M22" s="84">
        <v>-4089804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44746772</v>
      </c>
      <c r="D23" s="63">
        <v>45499368</v>
      </c>
      <c r="E23" s="64">
        <f t="shared" si="0"/>
        <v>752596</v>
      </c>
      <c r="F23" s="62">
        <v>45338572</v>
      </c>
      <c r="G23" s="63">
        <v>41248769</v>
      </c>
      <c r="H23" s="64">
        <f t="shared" si="1"/>
        <v>-4089803</v>
      </c>
      <c r="I23" s="64">
        <v>17830000</v>
      </c>
      <c r="J23" s="29">
        <f t="shared" si="2"/>
        <v>1.6819000932625932</v>
      </c>
      <c r="K23" s="30">
        <f t="shared" si="3"/>
        <v>-9.020581856878952</v>
      </c>
      <c r="L23" s="83">
        <v>-539144</v>
      </c>
      <c r="M23" s="84">
        <v>-4089804</v>
      </c>
      <c r="N23" s="31">
        <f t="shared" si="4"/>
        <v>-139.5909070674996</v>
      </c>
      <c r="O23" s="30">
        <f t="shared" si="5"/>
        <v>99.99997554895052</v>
      </c>
      <c r="P23" s="5"/>
      <c r="Q23" s="32"/>
    </row>
    <row r="24" spans="1:17" ht="12.75">
      <c r="A24" s="6" t="s">
        <v>16</v>
      </c>
      <c r="B24" s="28" t="s">
        <v>32</v>
      </c>
      <c r="C24" s="62">
        <v>46108696</v>
      </c>
      <c r="D24" s="63">
        <v>44816956</v>
      </c>
      <c r="E24" s="64">
        <f t="shared" si="0"/>
        <v>-1291740</v>
      </c>
      <c r="F24" s="62">
        <v>38773043</v>
      </c>
      <c r="G24" s="63">
        <v>38773042</v>
      </c>
      <c r="H24" s="64">
        <f t="shared" si="1"/>
        <v>-1</v>
      </c>
      <c r="I24" s="64">
        <v>25461492</v>
      </c>
      <c r="J24" s="29">
        <f t="shared" si="2"/>
        <v>-2.80151058707017</v>
      </c>
      <c r="K24" s="30">
        <f t="shared" si="3"/>
        <v>-2.5791114718542986E-06</v>
      </c>
      <c r="L24" s="83">
        <v>-539144</v>
      </c>
      <c r="M24" s="84">
        <v>-4089804</v>
      </c>
      <c r="N24" s="31">
        <f t="shared" si="4"/>
        <v>239.59090706749956</v>
      </c>
      <c r="O24" s="30">
        <f t="shared" si="5"/>
        <v>2.4451049487946124E-05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-539144</v>
      </c>
      <c r="M25" s="84">
        <v>-4089804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90855468</v>
      </c>
      <c r="D26" s="66">
        <v>90316324</v>
      </c>
      <c r="E26" s="67">
        <f t="shared" si="0"/>
        <v>-539144</v>
      </c>
      <c r="F26" s="65">
        <v>84111615</v>
      </c>
      <c r="G26" s="66">
        <v>80021811</v>
      </c>
      <c r="H26" s="67">
        <f t="shared" si="1"/>
        <v>-4089804</v>
      </c>
      <c r="I26" s="67">
        <v>43291492</v>
      </c>
      <c r="J26" s="42">
        <f t="shared" si="2"/>
        <v>-0.593408423145209</v>
      </c>
      <c r="K26" s="35">
        <f t="shared" si="3"/>
        <v>-4.862353433589404</v>
      </c>
      <c r="L26" s="88">
        <v>-539144</v>
      </c>
      <c r="M26" s="86">
        <v>-4089804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20173409</v>
      </c>
      <c r="D28" s="63">
        <v>15638877</v>
      </c>
      <c r="E28" s="64">
        <f t="shared" si="0"/>
        <v>-4534532</v>
      </c>
      <c r="F28" s="62">
        <v>13138261</v>
      </c>
      <c r="G28" s="63">
        <v>14773992</v>
      </c>
      <c r="H28" s="64">
        <f t="shared" si="1"/>
        <v>1635731</v>
      </c>
      <c r="I28" s="64">
        <v>13511115</v>
      </c>
      <c r="J28" s="29">
        <f t="shared" si="2"/>
        <v>-22.477767639569496</v>
      </c>
      <c r="K28" s="30">
        <f t="shared" si="3"/>
        <v>12.450133240616852</v>
      </c>
      <c r="L28" s="83">
        <v>-539144</v>
      </c>
      <c r="M28" s="84">
        <v>-4089804</v>
      </c>
      <c r="N28" s="31">
        <f t="shared" si="4"/>
        <v>841.0613861973795</v>
      </c>
      <c r="O28" s="30">
        <f t="shared" si="5"/>
        <v>-39.995339629967596</v>
      </c>
      <c r="P28" s="5"/>
      <c r="Q28" s="32"/>
    </row>
    <row r="29" spans="1:17" ht="12.75">
      <c r="A29" s="6" t="s">
        <v>16</v>
      </c>
      <c r="B29" s="28" t="s">
        <v>36</v>
      </c>
      <c r="C29" s="62">
        <v>16932168</v>
      </c>
      <c r="D29" s="63">
        <v>5272452</v>
      </c>
      <c r="E29" s="64">
        <f t="shared" si="0"/>
        <v>-11659716</v>
      </c>
      <c r="F29" s="62">
        <v>18350000</v>
      </c>
      <c r="G29" s="63">
        <v>6040000</v>
      </c>
      <c r="H29" s="64">
        <f t="shared" si="1"/>
        <v>-12310000</v>
      </c>
      <c r="I29" s="64">
        <v>6040000</v>
      </c>
      <c r="J29" s="29">
        <f t="shared" si="2"/>
        <v>-68.86132951196798</v>
      </c>
      <c r="K29" s="30">
        <f t="shared" si="3"/>
        <v>-67.08446866485014</v>
      </c>
      <c r="L29" s="83">
        <v>-539144</v>
      </c>
      <c r="M29" s="84">
        <v>-4089804</v>
      </c>
      <c r="N29" s="31">
        <f t="shared" si="4"/>
        <v>2162.63484338136</v>
      </c>
      <c r="O29" s="30">
        <f t="shared" si="5"/>
        <v>300.99241919661677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-539144</v>
      </c>
      <c r="M30" s="84">
        <v>-4089804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27099631</v>
      </c>
      <c r="D31" s="63">
        <v>29982427</v>
      </c>
      <c r="E31" s="64">
        <f t="shared" si="0"/>
        <v>2882796</v>
      </c>
      <c r="F31" s="62">
        <v>12347826</v>
      </c>
      <c r="G31" s="63">
        <v>9348181</v>
      </c>
      <c r="H31" s="64">
        <f t="shared" si="1"/>
        <v>-2999645</v>
      </c>
      <c r="I31" s="64">
        <v>5545595</v>
      </c>
      <c r="J31" s="29">
        <f t="shared" si="2"/>
        <v>10.63776846260379</v>
      </c>
      <c r="K31" s="30">
        <f t="shared" si="3"/>
        <v>-24.292899818964084</v>
      </c>
      <c r="L31" s="83">
        <v>-539144</v>
      </c>
      <c r="M31" s="84">
        <v>-4089804</v>
      </c>
      <c r="N31" s="31">
        <f t="shared" si="4"/>
        <v>-534.698707580906</v>
      </c>
      <c r="O31" s="30">
        <f t="shared" si="5"/>
        <v>73.34446834127014</v>
      </c>
      <c r="P31" s="5"/>
      <c r="Q31" s="32"/>
    </row>
    <row r="32" spans="1:17" ht="12.75">
      <c r="A32" s="6" t="s">
        <v>16</v>
      </c>
      <c r="B32" s="28" t="s">
        <v>39</v>
      </c>
      <c r="C32" s="62">
        <v>26650260</v>
      </c>
      <c r="D32" s="63">
        <v>39422568</v>
      </c>
      <c r="E32" s="64">
        <f t="shared" si="0"/>
        <v>12772308</v>
      </c>
      <c r="F32" s="62">
        <v>40275528</v>
      </c>
      <c r="G32" s="63">
        <v>49859638</v>
      </c>
      <c r="H32" s="64">
        <f t="shared" si="1"/>
        <v>9584110</v>
      </c>
      <c r="I32" s="64">
        <v>18194782</v>
      </c>
      <c r="J32" s="29">
        <f t="shared" si="2"/>
        <v>47.92564125077954</v>
      </c>
      <c r="K32" s="30">
        <f t="shared" si="3"/>
        <v>23.796360906801766</v>
      </c>
      <c r="L32" s="83">
        <v>-539144</v>
      </c>
      <c r="M32" s="84">
        <v>-4089804</v>
      </c>
      <c r="N32" s="31">
        <f t="shared" si="4"/>
        <v>-2368.9975219978337</v>
      </c>
      <c r="O32" s="30">
        <f t="shared" si="5"/>
        <v>-234.3415479079193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90855468</v>
      </c>
      <c r="D33" s="81">
        <v>90316324</v>
      </c>
      <c r="E33" s="82">
        <f t="shared" si="0"/>
        <v>-539144</v>
      </c>
      <c r="F33" s="80">
        <v>84111615</v>
      </c>
      <c r="G33" s="81">
        <v>80021811</v>
      </c>
      <c r="H33" s="82">
        <f t="shared" si="1"/>
        <v>-4089804</v>
      </c>
      <c r="I33" s="82">
        <v>43291492</v>
      </c>
      <c r="J33" s="57">
        <f t="shared" si="2"/>
        <v>-0.593408423145209</v>
      </c>
      <c r="K33" s="58">
        <f t="shared" si="3"/>
        <v>-4.862353433589404</v>
      </c>
      <c r="L33" s="95">
        <v>-539144</v>
      </c>
      <c r="M33" s="96">
        <v>-4089804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251507819</v>
      </c>
      <c r="D8" s="63">
        <v>248920705</v>
      </c>
      <c r="E8" s="64">
        <f>$D8-$C8</f>
        <v>-2587114</v>
      </c>
      <c r="F8" s="62">
        <v>267855826</v>
      </c>
      <c r="G8" s="63">
        <v>259020192</v>
      </c>
      <c r="H8" s="64">
        <f>$G8-$F8</f>
        <v>-8835634</v>
      </c>
      <c r="I8" s="64">
        <v>275856507</v>
      </c>
      <c r="J8" s="29">
        <f>IF(($C8=0),0,(($E8/$C8)*100))</f>
        <v>-1.028641578733582</v>
      </c>
      <c r="K8" s="30">
        <f>IF(($F8=0),0,(($H8/$F8)*100))</f>
        <v>-3.2986529103906816</v>
      </c>
      <c r="L8" s="83">
        <v>-62131480</v>
      </c>
      <c r="M8" s="84">
        <v>-19946751</v>
      </c>
      <c r="N8" s="31">
        <f>IF(($L8=0),0,(($E8/$L8)*100))</f>
        <v>4.163934289027076</v>
      </c>
      <c r="O8" s="30">
        <f>IF(($M8=0),0,(($H8/$M8)*100))</f>
        <v>44.29610616786664</v>
      </c>
      <c r="P8" s="5"/>
      <c r="Q8" s="32"/>
    </row>
    <row r="9" spans="1:17" ht="12.75">
      <c r="A9" s="2" t="s">
        <v>16</v>
      </c>
      <c r="B9" s="28" t="s">
        <v>19</v>
      </c>
      <c r="C9" s="62">
        <v>465263473</v>
      </c>
      <c r="D9" s="63">
        <v>439805870</v>
      </c>
      <c r="E9" s="64">
        <f>$D9-$C9</f>
        <v>-25457603</v>
      </c>
      <c r="F9" s="62">
        <v>496847302</v>
      </c>
      <c r="G9" s="63">
        <v>492613965</v>
      </c>
      <c r="H9" s="64">
        <f>$G9-$F9</f>
        <v>-4233337</v>
      </c>
      <c r="I9" s="64">
        <v>552163821</v>
      </c>
      <c r="J9" s="29">
        <f>IF(($C9=0),0,(($E9/$C9)*100))</f>
        <v>-5.4716530476485525</v>
      </c>
      <c r="K9" s="30">
        <f>IF(($F9=0),0,(($H9/$F9)*100))</f>
        <v>-0.8520398486535405</v>
      </c>
      <c r="L9" s="83">
        <v>-62131480</v>
      </c>
      <c r="M9" s="84">
        <v>-19946751</v>
      </c>
      <c r="N9" s="31">
        <f>IF(($L9=0),0,(($E9/$L9)*100))</f>
        <v>40.97375919582151</v>
      </c>
      <c r="O9" s="30">
        <f>IF(($M9=0),0,(($H9/$M9)*100))</f>
        <v>21.223190684036712</v>
      </c>
      <c r="P9" s="5"/>
      <c r="Q9" s="32"/>
    </row>
    <row r="10" spans="1:17" ht="12.75">
      <c r="A10" s="2" t="s">
        <v>16</v>
      </c>
      <c r="B10" s="28" t="s">
        <v>20</v>
      </c>
      <c r="C10" s="62">
        <v>318186966</v>
      </c>
      <c r="D10" s="63">
        <v>284100203</v>
      </c>
      <c r="E10" s="64">
        <f aca="true" t="shared" si="0" ref="E10:E33">$D10-$C10</f>
        <v>-34086763</v>
      </c>
      <c r="F10" s="62">
        <v>332751700</v>
      </c>
      <c r="G10" s="63">
        <v>325873920</v>
      </c>
      <c r="H10" s="64">
        <f aca="true" t="shared" si="1" ref="H10:H33">$G10-$F10</f>
        <v>-6877780</v>
      </c>
      <c r="I10" s="64">
        <v>322810922</v>
      </c>
      <c r="J10" s="29">
        <f aca="true" t="shared" si="2" ref="J10:J33">IF(($C10=0),0,(($E10/$C10)*100))</f>
        <v>-10.71280933613101</v>
      </c>
      <c r="K10" s="30">
        <f aca="true" t="shared" si="3" ref="K10:K33">IF(($F10=0),0,(($H10/$F10)*100))</f>
        <v>-2.066940604661073</v>
      </c>
      <c r="L10" s="83">
        <v>-62131480</v>
      </c>
      <c r="M10" s="84">
        <v>-19946751</v>
      </c>
      <c r="N10" s="31">
        <f aca="true" t="shared" si="4" ref="N10:N33">IF(($L10=0),0,(($E10/$L10)*100))</f>
        <v>54.86230651515142</v>
      </c>
      <c r="O10" s="30">
        <f aca="true" t="shared" si="5" ref="O10:O33">IF(($M10=0),0,(($H10/$M10)*100))</f>
        <v>34.480703148096644</v>
      </c>
      <c r="P10" s="5"/>
      <c r="Q10" s="32"/>
    </row>
    <row r="11" spans="1:17" ht="16.5">
      <c r="A11" s="6" t="s">
        <v>16</v>
      </c>
      <c r="B11" s="33" t="s">
        <v>21</v>
      </c>
      <c r="C11" s="65">
        <v>1034958258</v>
      </c>
      <c r="D11" s="66">
        <v>972826778</v>
      </c>
      <c r="E11" s="67">
        <f t="shared" si="0"/>
        <v>-62131480</v>
      </c>
      <c r="F11" s="65">
        <v>1097454828</v>
      </c>
      <c r="G11" s="66">
        <v>1077508077</v>
      </c>
      <c r="H11" s="67">
        <f t="shared" si="1"/>
        <v>-19946751</v>
      </c>
      <c r="I11" s="67">
        <v>1150831250</v>
      </c>
      <c r="J11" s="34">
        <f t="shared" si="2"/>
        <v>-6.003283660933889</v>
      </c>
      <c r="K11" s="35">
        <f t="shared" si="3"/>
        <v>-1.8175464257012681</v>
      </c>
      <c r="L11" s="85">
        <v>-62131480</v>
      </c>
      <c r="M11" s="86">
        <v>-19946751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297883441</v>
      </c>
      <c r="D13" s="63">
        <v>290454556</v>
      </c>
      <c r="E13" s="64">
        <f t="shared" si="0"/>
        <v>-7428885</v>
      </c>
      <c r="F13" s="62">
        <v>313856418</v>
      </c>
      <c r="G13" s="63">
        <v>309043650</v>
      </c>
      <c r="H13" s="64">
        <f t="shared" si="1"/>
        <v>-4812768</v>
      </c>
      <c r="I13" s="64">
        <v>329131478</v>
      </c>
      <c r="J13" s="29">
        <f t="shared" si="2"/>
        <v>-2.493889883593764</v>
      </c>
      <c r="K13" s="30">
        <f t="shared" si="3"/>
        <v>-1.5334298500787709</v>
      </c>
      <c r="L13" s="83">
        <v>-42660702</v>
      </c>
      <c r="M13" s="84">
        <v>17399763</v>
      </c>
      <c r="N13" s="31">
        <f t="shared" si="4"/>
        <v>17.413883625262425</v>
      </c>
      <c r="O13" s="30">
        <f t="shared" si="5"/>
        <v>-27.659962954667833</v>
      </c>
      <c r="P13" s="5"/>
      <c r="Q13" s="32"/>
    </row>
    <row r="14" spans="1:17" ht="12.75">
      <c r="A14" s="2" t="s">
        <v>16</v>
      </c>
      <c r="B14" s="28" t="s">
        <v>24</v>
      </c>
      <c r="C14" s="62">
        <v>135388378</v>
      </c>
      <c r="D14" s="63">
        <v>131220351</v>
      </c>
      <c r="E14" s="64">
        <f t="shared" si="0"/>
        <v>-4168027</v>
      </c>
      <c r="F14" s="62">
        <v>142220092</v>
      </c>
      <c r="G14" s="63">
        <v>139336560</v>
      </c>
      <c r="H14" s="64">
        <f t="shared" si="1"/>
        <v>-2883532</v>
      </c>
      <c r="I14" s="64">
        <v>148648986</v>
      </c>
      <c r="J14" s="29">
        <f t="shared" si="2"/>
        <v>-3.078570747040045</v>
      </c>
      <c r="K14" s="30">
        <f t="shared" si="3"/>
        <v>-2.0275138058552233</v>
      </c>
      <c r="L14" s="83">
        <v>-42660702</v>
      </c>
      <c r="M14" s="84">
        <v>17399763</v>
      </c>
      <c r="N14" s="31">
        <f t="shared" si="4"/>
        <v>9.770179121759412</v>
      </c>
      <c r="O14" s="30">
        <f t="shared" si="5"/>
        <v>-16.572248713962367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-42660702</v>
      </c>
      <c r="M15" s="84">
        <v>17399763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220889644</v>
      </c>
      <c r="D16" s="63">
        <v>229094800</v>
      </c>
      <c r="E16" s="64">
        <f t="shared" si="0"/>
        <v>8205156</v>
      </c>
      <c r="F16" s="62">
        <v>236131029</v>
      </c>
      <c r="G16" s="63">
        <v>263873674</v>
      </c>
      <c r="H16" s="64">
        <f t="shared" si="1"/>
        <v>27742645</v>
      </c>
      <c r="I16" s="64">
        <v>306843188</v>
      </c>
      <c r="J16" s="29">
        <f t="shared" si="2"/>
        <v>3.714595148697872</v>
      </c>
      <c r="K16" s="30">
        <f t="shared" si="3"/>
        <v>11.748835008041235</v>
      </c>
      <c r="L16" s="83">
        <v>-42660702</v>
      </c>
      <c r="M16" s="84">
        <v>17399763</v>
      </c>
      <c r="N16" s="31">
        <f t="shared" si="4"/>
        <v>-19.233523161433208</v>
      </c>
      <c r="O16" s="30">
        <f t="shared" si="5"/>
        <v>159.44266022473985</v>
      </c>
      <c r="P16" s="5"/>
      <c r="Q16" s="32"/>
    </row>
    <row r="17" spans="1:17" ht="12.75">
      <c r="A17" s="2" t="s">
        <v>16</v>
      </c>
      <c r="B17" s="28" t="s">
        <v>26</v>
      </c>
      <c r="C17" s="62">
        <v>360603914</v>
      </c>
      <c r="D17" s="63">
        <v>321334968</v>
      </c>
      <c r="E17" s="64">
        <f t="shared" si="0"/>
        <v>-39268946</v>
      </c>
      <c r="F17" s="62">
        <v>366739020</v>
      </c>
      <c r="G17" s="63">
        <v>364092438</v>
      </c>
      <c r="H17" s="64">
        <f t="shared" si="1"/>
        <v>-2646582</v>
      </c>
      <c r="I17" s="64">
        <v>364205893</v>
      </c>
      <c r="J17" s="41">
        <f t="shared" si="2"/>
        <v>-10.889772538630849</v>
      </c>
      <c r="K17" s="30">
        <f t="shared" si="3"/>
        <v>-0.7216526891520842</v>
      </c>
      <c r="L17" s="87">
        <v>-42660702</v>
      </c>
      <c r="M17" s="84">
        <v>17399763</v>
      </c>
      <c r="N17" s="31">
        <f t="shared" si="4"/>
        <v>92.04946041441137</v>
      </c>
      <c r="O17" s="30">
        <f t="shared" si="5"/>
        <v>-15.210448556109643</v>
      </c>
      <c r="P17" s="5"/>
      <c r="Q17" s="32"/>
    </row>
    <row r="18" spans="1:17" ht="16.5">
      <c r="A18" s="2" t="s">
        <v>16</v>
      </c>
      <c r="B18" s="33" t="s">
        <v>27</v>
      </c>
      <c r="C18" s="65">
        <v>1014765377</v>
      </c>
      <c r="D18" s="66">
        <v>972104675</v>
      </c>
      <c r="E18" s="67">
        <f t="shared" si="0"/>
        <v>-42660702</v>
      </c>
      <c r="F18" s="65">
        <v>1058946559</v>
      </c>
      <c r="G18" s="66">
        <v>1076346322</v>
      </c>
      <c r="H18" s="67">
        <f t="shared" si="1"/>
        <v>17399763</v>
      </c>
      <c r="I18" s="67">
        <v>1148829545</v>
      </c>
      <c r="J18" s="42">
        <f t="shared" si="2"/>
        <v>-4.203996605217247</v>
      </c>
      <c r="K18" s="35">
        <f t="shared" si="3"/>
        <v>1.643120028307302</v>
      </c>
      <c r="L18" s="88">
        <v>-42660702</v>
      </c>
      <c r="M18" s="86">
        <v>17399763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20192881</v>
      </c>
      <c r="D19" s="72">
        <v>722103</v>
      </c>
      <c r="E19" s="73">
        <f t="shared" si="0"/>
        <v>-19470778</v>
      </c>
      <c r="F19" s="74">
        <v>38508269</v>
      </c>
      <c r="G19" s="75">
        <v>1161755</v>
      </c>
      <c r="H19" s="76">
        <f t="shared" si="1"/>
        <v>-37346514</v>
      </c>
      <c r="I19" s="76">
        <v>2001705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56763301</v>
      </c>
      <c r="D22" s="63">
        <v>86902500</v>
      </c>
      <c r="E22" s="64">
        <f t="shared" si="0"/>
        <v>30139199</v>
      </c>
      <c r="F22" s="62">
        <v>55020000</v>
      </c>
      <c r="G22" s="63">
        <v>70120000</v>
      </c>
      <c r="H22" s="64">
        <f t="shared" si="1"/>
        <v>15100000</v>
      </c>
      <c r="I22" s="64">
        <v>70000000</v>
      </c>
      <c r="J22" s="29">
        <f t="shared" si="2"/>
        <v>53.09627606047788</v>
      </c>
      <c r="K22" s="30">
        <f t="shared" si="3"/>
        <v>27.444565612504547</v>
      </c>
      <c r="L22" s="83">
        <v>-1520135</v>
      </c>
      <c r="M22" s="84">
        <v>655271</v>
      </c>
      <c r="N22" s="31">
        <f t="shared" si="4"/>
        <v>-1982.6659474323005</v>
      </c>
      <c r="O22" s="30">
        <f t="shared" si="5"/>
        <v>2304.3900920382557</v>
      </c>
      <c r="P22" s="5"/>
      <c r="Q22" s="32"/>
    </row>
    <row r="23" spans="1:17" ht="12.75">
      <c r="A23" s="6" t="s">
        <v>16</v>
      </c>
      <c r="B23" s="28" t="s">
        <v>31</v>
      </c>
      <c r="C23" s="62">
        <v>31400000</v>
      </c>
      <c r="D23" s="63">
        <v>9057500</v>
      </c>
      <c r="E23" s="64">
        <f t="shared" si="0"/>
        <v>-22342500</v>
      </c>
      <c r="F23" s="62">
        <v>34600000</v>
      </c>
      <c r="G23" s="63">
        <v>9880000</v>
      </c>
      <c r="H23" s="64">
        <f t="shared" si="1"/>
        <v>-24720000</v>
      </c>
      <c r="I23" s="64">
        <v>11000000</v>
      </c>
      <c r="J23" s="29">
        <f t="shared" si="2"/>
        <v>-71.15445859872611</v>
      </c>
      <c r="K23" s="30">
        <f t="shared" si="3"/>
        <v>-71.44508670520231</v>
      </c>
      <c r="L23" s="83">
        <v>-1520135</v>
      </c>
      <c r="M23" s="84">
        <v>655271</v>
      </c>
      <c r="N23" s="31">
        <f t="shared" si="4"/>
        <v>1469.7707769375747</v>
      </c>
      <c r="O23" s="30">
        <f t="shared" si="5"/>
        <v>-3772.4849718666014</v>
      </c>
      <c r="P23" s="5"/>
      <c r="Q23" s="32"/>
    </row>
    <row r="24" spans="1:17" ht="12.75">
      <c r="A24" s="6" t="s">
        <v>16</v>
      </c>
      <c r="B24" s="28" t="s">
        <v>32</v>
      </c>
      <c r="C24" s="62">
        <v>57001000</v>
      </c>
      <c r="D24" s="63">
        <v>47684166</v>
      </c>
      <c r="E24" s="64">
        <f t="shared" si="0"/>
        <v>-9316834</v>
      </c>
      <c r="F24" s="62">
        <v>51463250</v>
      </c>
      <c r="G24" s="63">
        <v>61738521</v>
      </c>
      <c r="H24" s="64">
        <f t="shared" si="1"/>
        <v>10275271</v>
      </c>
      <c r="I24" s="64">
        <v>70226869</v>
      </c>
      <c r="J24" s="29">
        <f t="shared" si="2"/>
        <v>-16.345036051999088</v>
      </c>
      <c r="K24" s="30">
        <f t="shared" si="3"/>
        <v>19.966230271115794</v>
      </c>
      <c r="L24" s="83">
        <v>-1520135</v>
      </c>
      <c r="M24" s="84">
        <v>655271</v>
      </c>
      <c r="N24" s="31">
        <f t="shared" si="4"/>
        <v>612.8951704947258</v>
      </c>
      <c r="O24" s="30">
        <f t="shared" si="5"/>
        <v>1568.0948798283457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-1520135</v>
      </c>
      <c r="M25" s="84">
        <v>655271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145164301</v>
      </c>
      <c r="D26" s="66">
        <v>143644166</v>
      </c>
      <c r="E26" s="67">
        <f t="shared" si="0"/>
        <v>-1520135</v>
      </c>
      <c r="F26" s="65">
        <v>141083250</v>
      </c>
      <c r="G26" s="66">
        <v>141738521</v>
      </c>
      <c r="H26" s="67">
        <f t="shared" si="1"/>
        <v>655271</v>
      </c>
      <c r="I26" s="67">
        <v>151226869</v>
      </c>
      <c r="J26" s="42">
        <f t="shared" si="2"/>
        <v>-1.0471823923155872</v>
      </c>
      <c r="K26" s="35">
        <f t="shared" si="3"/>
        <v>0.4644569784152265</v>
      </c>
      <c r="L26" s="88">
        <v>-1520135</v>
      </c>
      <c r="M26" s="86">
        <v>655271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16893301</v>
      </c>
      <c r="D28" s="63">
        <v>21850870</v>
      </c>
      <c r="E28" s="64">
        <f t="shared" si="0"/>
        <v>4957569</v>
      </c>
      <c r="F28" s="62">
        <v>13500000</v>
      </c>
      <c r="G28" s="63">
        <v>34603043</v>
      </c>
      <c r="H28" s="64">
        <f t="shared" si="1"/>
        <v>21103043</v>
      </c>
      <c r="I28" s="64">
        <v>40476087</v>
      </c>
      <c r="J28" s="29">
        <f t="shared" si="2"/>
        <v>29.346360430090012</v>
      </c>
      <c r="K28" s="30">
        <f t="shared" si="3"/>
        <v>156.31883703703704</v>
      </c>
      <c r="L28" s="83">
        <v>-1520135</v>
      </c>
      <c r="M28" s="84">
        <v>655271</v>
      </c>
      <c r="N28" s="31">
        <f t="shared" si="4"/>
        <v>-326.1268900459499</v>
      </c>
      <c r="O28" s="30">
        <f t="shared" si="5"/>
        <v>3220.5061722554483</v>
      </c>
      <c r="P28" s="5"/>
      <c r="Q28" s="32"/>
    </row>
    <row r="29" spans="1:17" ht="12.75">
      <c r="A29" s="6" t="s">
        <v>16</v>
      </c>
      <c r="B29" s="28" t="s">
        <v>36</v>
      </c>
      <c r="C29" s="62">
        <v>20948000</v>
      </c>
      <c r="D29" s="63">
        <v>16250000</v>
      </c>
      <c r="E29" s="64">
        <f t="shared" si="0"/>
        <v>-4698000</v>
      </c>
      <c r="F29" s="62">
        <v>12948000</v>
      </c>
      <c r="G29" s="63">
        <v>9417391</v>
      </c>
      <c r="H29" s="64">
        <f t="shared" si="1"/>
        <v>-3530609</v>
      </c>
      <c r="I29" s="64">
        <v>7717391</v>
      </c>
      <c r="J29" s="29">
        <f t="shared" si="2"/>
        <v>-22.426962001145696</v>
      </c>
      <c r="K29" s="30">
        <f t="shared" si="3"/>
        <v>-27.267601173926476</v>
      </c>
      <c r="L29" s="83">
        <v>-1520135</v>
      </c>
      <c r="M29" s="84">
        <v>655271</v>
      </c>
      <c r="N29" s="31">
        <f t="shared" si="4"/>
        <v>309.0514987155746</v>
      </c>
      <c r="O29" s="30">
        <f t="shared" si="5"/>
        <v>-538.8013508914632</v>
      </c>
      <c r="P29" s="5"/>
      <c r="Q29" s="32"/>
    </row>
    <row r="30" spans="1:17" ht="12.75">
      <c r="A30" s="6" t="s">
        <v>16</v>
      </c>
      <c r="B30" s="28" t="s">
        <v>37</v>
      </c>
      <c r="C30" s="62">
        <v>9000000</v>
      </c>
      <c r="D30" s="63">
        <v>15454600</v>
      </c>
      <c r="E30" s="64">
        <f t="shared" si="0"/>
        <v>6454600</v>
      </c>
      <c r="F30" s="62">
        <v>6500000</v>
      </c>
      <c r="G30" s="63">
        <v>600000</v>
      </c>
      <c r="H30" s="64">
        <f t="shared" si="1"/>
        <v>-5900000</v>
      </c>
      <c r="I30" s="64">
        <v>600000</v>
      </c>
      <c r="J30" s="29">
        <f t="shared" si="2"/>
        <v>71.71777777777778</v>
      </c>
      <c r="K30" s="30">
        <f t="shared" si="3"/>
        <v>-90.76923076923077</v>
      </c>
      <c r="L30" s="83">
        <v>-1520135</v>
      </c>
      <c r="M30" s="84">
        <v>655271</v>
      </c>
      <c r="N30" s="31">
        <f t="shared" si="4"/>
        <v>-424.60702503396084</v>
      </c>
      <c r="O30" s="30">
        <f t="shared" si="5"/>
        <v>-900.3908306639543</v>
      </c>
      <c r="P30" s="5"/>
      <c r="Q30" s="32"/>
    </row>
    <row r="31" spans="1:17" ht="12.75">
      <c r="A31" s="6" t="s">
        <v>16</v>
      </c>
      <c r="B31" s="28" t="s">
        <v>38</v>
      </c>
      <c r="C31" s="62">
        <v>33437000</v>
      </c>
      <c r="D31" s="63">
        <v>57567281</v>
      </c>
      <c r="E31" s="64">
        <f t="shared" si="0"/>
        <v>24130281</v>
      </c>
      <c r="F31" s="62">
        <v>49586000</v>
      </c>
      <c r="G31" s="63">
        <v>55708273</v>
      </c>
      <c r="H31" s="64">
        <f t="shared" si="1"/>
        <v>6122273</v>
      </c>
      <c r="I31" s="64">
        <v>51772330</v>
      </c>
      <c r="J31" s="29">
        <f t="shared" si="2"/>
        <v>72.16640547896044</v>
      </c>
      <c r="K31" s="30">
        <f t="shared" si="3"/>
        <v>12.346777316177954</v>
      </c>
      <c r="L31" s="83">
        <v>-1520135</v>
      </c>
      <c r="M31" s="84">
        <v>655271</v>
      </c>
      <c r="N31" s="31">
        <f t="shared" si="4"/>
        <v>-1587.377502656014</v>
      </c>
      <c r="O31" s="30">
        <f t="shared" si="5"/>
        <v>934.3116054273729</v>
      </c>
      <c r="P31" s="5"/>
      <c r="Q31" s="32"/>
    </row>
    <row r="32" spans="1:17" ht="12.75">
      <c r="A32" s="6" t="s">
        <v>16</v>
      </c>
      <c r="B32" s="28" t="s">
        <v>39</v>
      </c>
      <c r="C32" s="62">
        <v>64886000</v>
      </c>
      <c r="D32" s="63">
        <v>32521415</v>
      </c>
      <c r="E32" s="64">
        <f t="shared" si="0"/>
        <v>-32364585</v>
      </c>
      <c r="F32" s="62">
        <v>58549250</v>
      </c>
      <c r="G32" s="63">
        <v>41409814</v>
      </c>
      <c r="H32" s="64">
        <f t="shared" si="1"/>
        <v>-17139436</v>
      </c>
      <c r="I32" s="64">
        <v>50661061</v>
      </c>
      <c r="J32" s="29">
        <f t="shared" si="2"/>
        <v>-49.879149585426745</v>
      </c>
      <c r="K32" s="30">
        <f t="shared" si="3"/>
        <v>-29.27353638176407</v>
      </c>
      <c r="L32" s="83">
        <v>-1520135</v>
      </c>
      <c r="M32" s="84">
        <v>655271</v>
      </c>
      <c r="N32" s="31">
        <f t="shared" si="4"/>
        <v>2129.05991902035</v>
      </c>
      <c r="O32" s="30">
        <f t="shared" si="5"/>
        <v>-2615.6255961274037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145164301</v>
      </c>
      <c r="D33" s="81">
        <v>143644166</v>
      </c>
      <c r="E33" s="82">
        <f t="shared" si="0"/>
        <v>-1520135</v>
      </c>
      <c r="F33" s="80">
        <v>141083250</v>
      </c>
      <c r="G33" s="81">
        <v>141738521</v>
      </c>
      <c r="H33" s="82">
        <f t="shared" si="1"/>
        <v>655271</v>
      </c>
      <c r="I33" s="82">
        <v>151226869</v>
      </c>
      <c r="J33" s="57">
        <f t="shared" si="2"/>
        <v>-1.0471823923155872</v>
      </c>
      <c r="K33" s="58">
        <f t="shared" si="3"/>
        <v>0.4644569784152265</v>
      </c>
      <c r="L33" s="95">
        <v>-1520135</v>
      </c>
      <c r="M33" s="96">
        <v>655271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-59516881</v>
      </c>
      <c r="M8" s="84">
        <v>-42240031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33000000</v>
      </c>
      <c r="H9" s="64">
        <f>$G9-$F9</f>
        <v>33000000</v>
      </c>
      <c r="I9" s="64">
        <v>90750000</v>
      </c>
      <c r="J9" s="29">
        <f>IF(($C9=0),0,(($E9/$C9)*100))</f>
        <v>0</v>
      </c>
      <c r="K9" s="30">
        <f>IF(($F9=0),0,(($H9/$F9)*100))</f>
        <v>0</v>
      </c>
      <c r="L9" s="83">
        <v>-59516881</v>
      </c>
      <c r="M9" s="84">
        <v>-42240031</v>
      </c>
      <c r="N9" s="31">
        <f>IF(($L9=0),0,(($E9/$L9)*100))</f>
        <v>0</v>
      </c>
      <c r="O9" s="30">
        <f>IF(($M9=0),0,(($H9/$M9)*100))</f>
        <v>-78.1249426639862</v>
      </c>
      <c r="P9" s="5"/>
      <c r="Q9" s="32"/>
    </row>
    <row r="10" spans="1:17" ht="12.75">
      <c r="A10" s="2" t="s">
        <v>16</v>
      </c>
      <c r="B10" s="28" t="s">
        <v>20</v>
      </c>
      <c r="C10" s="62">
        <v>480210956</v>
      </c>
      <c r="D10" s="63">
        <v>420694075</v>
      </c>
      <c r="E10" s="64">
        <f aca="true" t="shared" si="0" ref="E10:E33">$D10-$C10</f>
        <v>-59516881</v>
      </c>
      <c r="F10" s="62">
        <v>500357455</v>
      </c>
      <c r="G10" s="63">
        <v>425117424</v>
      </c>
      <c r="H10" s="64">
        <f aca="true" t="shared" si="1" ref="H10:H33">$G10-$F10</f>
        <v>-75240031</v>
      </c>
      <c r="I10" s="64">
        <v>434253255</v>
      </c>
      <c r="J10" s="29">
        <f aca="true" t="shared" si="2" ref="J10:J33">IF(($C10=0),0,(($E10/$C10)*100))</f>
        <v>-12.393903191163345</v>
      </c>
      <c r="K10" s="30">
        <f aca="true" t="shared" si="3" ref="K10:K33">IF(($F10=0),0,(($H10/$F10)*100))</f>
        <v>-15.03725591537354</v>
      </c>
      <c r="L10" s="83">
        <v>-59516881</v>
      </c>
      <c r="M10" s="84">
        <v>-42240031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178.12494266398622</v>
      </c>
      <c r="P10" s="5"/>
      <c r="Q10" s="32"/>
    </row>
    <row r="11" spans="1:17" ht="16.5">
      <c r="A11" s="6" t="s">
        <v>16</v>
      </c>
      <c r="B11" s="33" t="s">
        <v>21</v>
      </c>
      <c r="C11" s="65">
        <v>480210956</v>
      </c>
      <c r="D11" s="66">
        <v>420694075</v>
      </c>
      <c r="E11" s="67">
        <f t="shared" si="0"/>
        <v>-59516881</v>
      </c>
      <c r="F11" s="65">
        <v>500357455</v>
      </c>
      <c r="G11" s="66">
        <v>458117424</v>
      </c>
      <c r="H11" s="67">
        <f t="shared" si="1"/>
        <v>-42240031</v>
      </c>
      <c r="I11" s="67">
        <v>525003255</v>
      </c>
      <c r="J11" s="34">
        <f t="shared" si="2"/>
        <v>-12.393903191163345</v>
      </c>
      <c r="K11" s="35">
        <f t="shared" si="3"/>
        <v>-8.441970950547743</v>
      </c>
      <c r="L11" s="85">
        <v>-59516881</v>
      </c>
      <c r="M11" s="86">
        <v>-42240031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253657003</v>
      </c>
      <c r="D13" s="63">
        <v>260917388</v>
      </c>
      <c r="E13" s="64">
        <f t="shared" si="0"/>
        <v>7260385</v>
      </c>
      <c r="F13" s="62">
        <v>268985433</v>
      </c>
      <c r="G13" s="63">
        <v>262205794</v>
      </c>
      <c r="H13" s="64">
        <f t="shared" si="1"/>
        <v>-6779639</v>
      </c>
      <c r="I13" s="64">
        <v>266780260</v>
      </c>
      <c r="J13" s="29">
        <f t="shared" si="2"/>
        <v>2.8622844684481272</v>
      </c>
      <c r="K13" s="30">
        <f t="shared" si="3"/>
        <v>-2.5204483842810923</v>
      </c>
      <c r="L13" s="83">
        <v>-54284805</v>
      </c>
      <c r="M13" s="84">
        <v>-40375161</v>
      </c>
      <c r="N13" s="31">
        <f t="shared" si="4"/>
        <v>-13.37461744589485</v>
      </c>
      <c r="O13" s="30">
        <f t="shared" si="5"/>
        <v>16.79160858330695</v>
      </c>
      <c r="P13" s="5"/>
      <c r="Q13" s="32"/>
    </row>
    <row r="14" spans="1:17" ht="12.75">
      <c r="A14" s="2" t="s">
        <v>16</v>
      </c>
      <c r="B14" s="28" t="s">
        <v>24</v>
      </c>
      <c r="C14" s="62">
        <v>1969963</v>
      </c>
      <c r="D14" s="63">
        <v>1500000</v>
      </c>
      <c r="E14" s="64">
        <f t="shared" si="0"/>
        <v>-469963</v>
      </c>
      <c r="F14" s="62">
        <v>2107860</v>
      </c>
      <c r="G14" s="63">
        <v>1500000</v>
      </c>
      <c r="H14" s="64">
        <f t="shared" si="1"/>
        <v>-607860</v>
      </c>
      <c r="I14" s="64">
        <v>1500000</v>
      </c>
      <c r="J14" s="29">
        <f t="shared" si="2"/>
        <v>-23.856437912793286</v>
      </c>
      <c r="K14" s="30">
        <f t="shared" si="3"/>
        <v>-28.83777860009678</v>
      </c>
      <c r="L14" s="83">
        <v>-54284805</v>
      </c>
      <c r="M14" s="84">
        <v>-40375161</v>
      </c>
      <c r="N14" s="31">
        <f t="shared" si="4"/>
        <v>0.865735816864406</v>
      </c>
      <c r="O14" s="30">
        <f t="shared" si="5"/>
        <v>1.5055296002410987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-54284805</v>
      </c>
      <c r="M15" s="84">
        <v>-40375161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-54284805</v>
      </c>
      <c r="M16" s="84">
        <v>-40375161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226823866</v>
      </c>
      <c r="D17" s="63">
        <v>165748639</v>
      </c>
      <c r="E17" s="64">
        <f t="shared" si="0"/>
        <v>-61075227</v>
      </c>
      <c r="F17" s="62">
        <v>230116991</v>
      </c>
      <c r="G17" s="63">
        <v>197129329</v>
      </c>
      <c r="H17" s="64">
        <f t="shared" si="1"/>
        <v>-32987662</v>
      </c>
      <c r="I17" s="64">
        <v>254321020</v>
      </c>
      <c r="J17" s="41">
        <f t="shared" si="2"/>
        <v>-26.92627900099366</v>
      </c>
      <c r="K17" s="30">
        <f t="shared" si="3"/>
        <v>-14.33517006138847</v>
      </c>
      <c r="L17" s="87">
        <v>-54284805</v>
      </c>
      <c r="M17" s="84">
        <v>-40375161</v>
      </c>
      <c r="N17" s="31">
        <f t="shared" si="4"/>
        <v>112.50888162903045</v>
      </c>
      <c r="O17" s="30">
        <f t="shared" si="5"/>
        <v>81.70286181645196</v>
      </c>
      <c r="P17" s="5"/>
      <c r="Q17" s="32"/>
    </row>
    <row r="18" spans="1:17" ht="16.5">
      <c r="A18" s="2" t="s">
        <v>16</v>
      </c>
      <c r="B18" s="33" t="s">
        <v>27</v>
      </c>
      <c r="C18" s="65">
        <v>482450832</v>
      </c>
      <c r="D18" s="66">
        <v>428166027</v>
      </c>
      <c r="E18" s="67">
        <f t="shared" si="0"/>
        <v>-54284805</v>
      </c>
      <c r="F18" s="65">
        <v>501210284</v>
      </c>
      <c r="G18" s="66">
        <v>460835123</v>
      </c>
      <c r="H18" s="67">
        <f t="shared" si="1"/>
        <v>-40375161</v>
      </c>
      <c r="I18" s="67">
        <v>522601280</v>
      </c>
      <c r="J18" s="42">
        <f t="shared" si="2"/>
        <v>-11.251883383631515</v>
      </c>
      <c r="K18" s="35">
        <f t="shared" si="3"/>
        <v>-8.055533234030769</v>
      </c>
      <c r="L18" s="88">
        <v>-54284805</v>
      </c>
      <c r="M18" s="86">
        <v>-40375161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-2239876</v>
      </c>
      <c r="D19" s="72">
        <v>-7471952</v>
      </c>
      <c r="E19" s="73">
        <f t="shared" si="0"/>
        <v>-5232076</v>
      </c>
      <c r="F19" s="74">
        <v>-852829</v>
      </c>
      <c r="G19" s="75">
        <v>-2717699</v>
      </c>
      <c r="H19" s="76">
        <f t="shared" si="1"/>
        <v>-1864870</v>
      </c>
      <c r="I19" s="76">
        <v>2401975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60000000</v>
      </c>
      <c r="E22" s="64">
        <f t="shared" si="0"/>
        <v>60000000</v>
      </c>
      <c r="F22" s="62">
        <v>0</v>
      </c>
      <c r="G22" s="63">
        <v>180000000</v>
      </c>
      <c r="H22" s="64">
        <f t="shared" si="1"/>
        <v>180000000</v>
      </c>
      <c r="I22" s="64">
        <v>0</v>
      </c>
      <c r="J22" s="29">
        <f t="shared" si="2"/>
        <v>0</v>
      </c>
      <c r="K22" s="30">
        <f t="shared" si="3"/>
        <v>0</v>
      </c>
      <c r="L22" s="83">
        <v>75992524</v>
      </c>
      <c r="M22" s="84">
        <v>182420000</v>
      </c>
      <c r="N22" s="31">
        <f t="shared" si="4"/>
        <v>78.9551351130277</v>
      </c>
      <c r="O22" s="30">
        <f t="shared" si="5"/>
        <v>98.67339107553997</v>
      </c>
      <c r="P22" s="5"/>
      <c r="Q22" s="32"/>
    </row>
    <row r="23" spans="1:17" ht="12.75">
      <c r="A23" s="6" t="s">
        <v>16</v>
      </c>
      <c r="B23" s="28" t="s">
        <v>31</v>
      </c>
      <c r="C23" s="62">
        <v>180000</v>
      </c>
      <c r="D23" s="63">
        <v>16172524</v>
      </c>
      <c r="E23" s="64">
        <f t="shared" si="0"/>
        <v>15992524</v>
      </c>
      <c r="F23" s="62">
        <v>180000</v>
      </c>
      <c r="G23" s="63">
        <v>2600000</v>
      </c>
      <c r="H23" s="64">
        <f t="shared" si="1"/>
        <v>2420000</v>
      </c>
      <c r="I23" s="64">
        <v>2850000</v>
      </c>
      <c r="J23" s="29">
        <f t="shared" si="2"/>
        <v>8884.735555555555</v>
      </c>
      <c r="K23" s="30">
        <f t="shared" si="3"/>
        <v>1344.4444444444446</v>
      </c>
      <c r="L23" s="83">
        <v>75992524</v>
      </c>
      <c r="M23" s="84">
        <v>182420000</v>
      </c>
      <c r="N23" s="31">
        <f t="shared" si="4"/>
        <v>21.044864886972302</v>
      </c>
      <c r="O23" s="30">
        <f t="shared" si="5"/>
        <v>1.3266089244600372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0</v>
      </c>
      <c r="E24" s="64">
        <f t="shared" si="0"/>
        <v>0</v>
      </c>
      <c r="F24" s="62">
        <v>0</v>
      </c>
      <c r="G24" s="63">
        <v>0</v>
      </c>
      <c r="H24" s="64">
        <f t="shared" si="1"/>
        <v>0</v>
      </c>
      <c r="I24" s="64">
        <v>0</v>
      </c>
      <c r="J24" s="29">
        <f t="shared" si="2"/>
        <v>0</v>
      </c>
      <c r="K24" s="30">
        <f t="shared" si="3"/>
        <v>0</v>
      </c>
      <c r="L24" s="83">
        <v>75992524</v>
      </c>
      <c r="M24" s="84">
        <v>182420000</v>
      </c>
      <c r="N24" s="31">
        <f t="shared" si="4"/>
        <v>0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75992524</v>
      </c>
      <c r="M25" s="84">
        <v>182420000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180000</v>
      </c>
      <c r="D26" s="66">
        <v>76172524</v>
      </c>
      <c r="E26" s="67">
        <f t="shared" si="0"/>
        <v>75992524</v>
      </c>
      <c r="F26" s="65">
        <v>180000</v>
      </c>
      <c r="G26" s="66">
        <v>182600000</v>
      </c>
      <c r="H26" s="67">
        <f t="shared" si="1"/>
        <v>182420000</v>
      </c>
      <c r="I26" s="67">
        <v>2850000</v>
      </c>
      <c r="J26" s="42">
        <f t="shared" si="2"/>
        <v>42218.06888888889</v>
      </c>
      <c r="K26" s="35">
        <f t="shared" si="3"/>
        <v>101344.44444444445</v>
      </c>
      <c r="L26" s="88">
        <v>75992524</v>
      </c>
      <c r="M26" s="86">
        <v>182420000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75992524</v>
      </c>
      <c r="M28" s="84">
        <v>182420000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75992524</v>
      </c>
      <c r="M29" s="84">
        <v>182420000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75992524</v>
      </c>
      <c r="M30" s="84">
        <v>182420000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75992524</v>
      </c>
      <c r="M31" s="84">
        <v>182420000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180000</v>
      </c>
      <c r="D32" s="63">
        <v>76172524</v>
      </c>
      <c r="E32" s="64">
        <f t="shared" si="0"/>
        <v>75992524</v>
      </c>
      <c r="F32" s="62">
        <v>180000</v>
      </c>
      <c r="G32" s="63">
        <v>182600000</v>
      </c>
      <c r="H32" s="64">
        <f t="shared" si="1"/>
        <v>182420000</v>
      </c>
      <c r="I32" s="64">
        <v>2850000</v>
      </c>
      <c r="J32" s="29">
        <f t="shared" si="2"/>
        <v>42218.06888888889</v>
      </c>
      <c r="K32" s="30">
        <f t="shared" si="3"/>
        <v>101344.44444444445</v>
      </c>
      <c r="L32" s="83">
        <v>75992524</v>
      </c>
      <c r="M32" s="84">
        <v>182420000</v>
      </c>
      <c r="N32" s="31">
        <f t="shared" si="4"/>
        <v>100</v>
      </c>
      <c r="O32" s="30">
        <f t="shared" si="5"/>
        <v>100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180000</v>
      </c>
      <c r="D33" s="81">
        <v>76172524</v>
      </c>
      <c r="E33" s="82">
        <f t="shared" si="0"/>
        <v>75992524</v>
      </c>
      <c r="F33" s="80">
        <v>180000</v>
      </c>
      <c r="G33" s="81">
        <v>182600000</v>
      </c>
      <c r="H33" s="82">
        <f t="shared" si="1"/>
        <v>182420000</v>
      </c>
      <c r="I33" s="82">
        <v>2850000</v>
      </c>
      <c r="J33" s="57">
        <f t="shared" si="2"/>
        <v>42218.06888888889</v>
      </c>
      <c r="K33" s="58">
        <f t="shared" si="3"/>
        <v>101344.44444444445</v>
      </c>
      <c r="L33" s="95">
        <v>75992524</v>
      </c>
      <c r="M33" s="96">
        <v>182420000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4932800</v>
      </c>
      <c r="D8" s="63">
        <v>4698800</v>
      </c>
      <c r="E8" s="64">
        <f>$D8-$C8</f>
        <v>-234000</v>
      </c>
      <c r="F8" s="62">
        <v>5159700</v>
      </c>
      <c r="G8" s="63">
        <v>4915000</v>
      </c>
      <c r="H8" s="64">
        <f>$G8-$F8</f>
        <v>-244700</v>
      </c>
      <c r="I8" s="64">
        <v>5141100</v>
      </c>
      <c r="J8" s="29">
        <f>IF(($C8=0),0,(($E8/$C8)*100))</f>
        <v>-4.743756081738566</v>
      </c>
      <c r="K8" s="30">
        <f>IF(($F8=0),0,(($H8/$F8)*100))</f>
        <v>-4.742523790142838</v>
      </c>
      <c r="L8" s="83">
        <v>-2252018</v>
      </c>
      <c r="M8" s="84">
        <v>-2858520</v>
      </c>
      <c r="N8" s="31">
        <f>IF(($L8=0),0,(($E8/$L8)*100))</f>
        <v>10.390680713919693</v>
      </c>
      <c r="O8" s="30">
        <f>IF(($M8=0),0,(($H8/$M8)*100))</f>
        <v>8.560373899780306</v>
      </c>
      <c r="P8" s="5"/>
      <c r="Q8" s="32"/>
    </row>
    <row r="9" spans="1:17" ht="12.75">
      <c r="A9" s="2" t="s">
        <v>16</v>
      </c>
      <c r="B9" s="28" t="s">
        <v>19</v>
      </c>
      <c r="C9" s="62">
        <v>26278516</v>
      </c>
      <c r="D9" s="63">
        <v>23343300</v>
      </c>
      <c r="E9" s="64">
        <f>$D9-$C9</f>
        <v>-2935216</v>
      </c>
      <c r="F9" s="62">
        <v>27558348</v>
      </c>
      <c r="G9" s="63">
        <v>26278964</v>
      </c>
      <c r="H9" s="64">
        <f>$G9-$F9</f>
        <v>-1279384</v>
      </c>
      <c r="I9" s="64">
        <v>29460968</v>
      </c>
      <c r="J9" s="29">
        <f>IF(($C9=0),0,(($E9/$C9)*100))</f>
        <v>-11.16964139070867</v>
      </c>
      <c r="K9" s="30">
        <f>IF(($F9=0),0,(($H9/$F9)*100))</f>
        <v>-4.642455346017113</v>
      </c>
      <c r="L9" s="83">
        <v>-2252018</v>
      </c>
      <c r="M9" s="84">
        <v>-2858520</v>
      </c>
      <c r="N9" s="31">
        <f>IF(($L9=0),0,(($E9/$L9)*100))</f>
        <v>130.3371465059338</v>
      </c>
      <c r="O9" s="30">
        <f>IF(($M9=0),0,(($H9/$M9)*100))</f>
        <v>44.75686719001442</v>
      </c>
      <c r="P9" s="5"/>
      <c r="Q9" s="32"/>
    </row>
    <row r="10" spans="1:17" ht="12.75">
      <c r="A10" s="2" t="s">
        <v>16</v>
      </c>
      <c r="B10" s="28" t="s">
        <v>20</v>
      </c>
      <c r="C10" s="62">
        <v>64396476</v>
      </c>
      <c r="D10" s="63">
        <v>65313674</v>
      </c>
      <c r="E10" s="64">
        <f aca="true" t="shared" si="0" ref="E10:E33">$D10-$C10</f>
        <v>917198</v>
      </c>
      <c r="F10" s="62">
        <v>66750008</v>
      </c>
      <c r="G10" s="63">
        <v>65415572</v>
      </c>
      <c r="H10" s="64">
        <f aca="true" t="shared" si="1" ref="H10:H33">$G10-$F10</f>
        <v>-1334436</v>
      </c>
      <c r="I10" s="64">
        <v>66471010</v>
      </c>
      <c r="J10" s="29">
        <f aca="true" t="shared" si="2" ref="J10:J33">IF(($C10=0),0,(($E10/$C10)*100))</f>
        <v>1.4242984352125108</v>
      </c>
      <c r="K10" s="30">
        <f aca="true" t="shared" si="3" ref="K10:K33">IF(($F10=0),0,(($H10/$F10)*100))</f>
        <v>-1.999154816580696</v>
      </c>
      <c r="L10" s="83">
        <v>-2252018</v>
      </c>
      <c r="M10" s="84">
        <v>-2858520</v>
      </c>
      <c r="N10" s="31">
        <f aca="true" t="shared" si="4" ref="N10:N33">IF(($L10=0),0,(($E10/$L10)*100))</f>
        <v>-40.72782721985349</v>
      </c>
      <c r="O10" s="30">
        <f aca="true" t="shared" si="5" ref="O10:O33">IF(($M10=0),0,(($H10/$M10)*100))</f>
        <v>46.68275891020528</v>
      </c>
      <c r="P10" s="5"/>
      <c r="Q10" s="32"/>
    </row>
    <row r="11" spans="1:17" ht="16.5">
      <c r="A11" s="6" t="s">
        <v>16</v>
      </c>
      <c r="B11" s="33" t="s">
        <v>21</v>
      </c>
      <c r="C11" s="65">
        <v>95607792</v>
      </c>
      <c r="D11" s="66">
        <v>93355774</v>
      </c>
      <c r="E11" s="67">
        <f t="shared" si="0"/>
        <v>-2252018</v>
      </c>
      <c r="F11" s="65">
        <v>99468056</v>
      </c>
      <c r="G11" s="66">
        <v>96609536</v>
      </c>
      <c r="H11" s="67">
        <f t="shared" si="1"/>
        <v>-2858520</v>
      </c>
      <c r="I11" s="67">
        <v>101073078</v>
      </c>
      <c r="J11" s="34">
        <f t="shared" si="2"/>
        <v>-2.355475377990112</v>
      </c>
      <c r="K11" s="35">
        <f t="shared" si="3"/>
        <v>-2.8738070441428953</v>
      </c>
      <c r="L11" s="85">
        <v>-2252018</v>
      </c>
      <c r="M11" s="86">
        <v>-2858520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29383260</v>
      </c>
      <c r="D13" s="63">
        <v>29911186</v>
      </c>
      <c r="E13" s="64">
        <f t="shared" si="0"/>
        <v>527926</v>
      </c>
      <c r="F13" s="62">
        <v>31577700</v>
      </c>
      <c r="G13" s="63">
        <v>29280828</v>
      </c>
      <c r="H13" s="64">
        <f t="shared" si="1"/>
        <v>-2296872</v>
      </c>
      <c r="I13" s="64">
        <v>30825888</v>
      </c>
      <c r="J13" s="29">
        <f t="shared" si="2"/>
        <v>1.796689679770046</v>
      </c>
      <c r="K13" s="30">
        <f t="shared" si="3"/>
        <v>-7.273715311754813</v>
      </c>
      <c r="L13" s="83">
        <v>-1396814</v>
      </c>
      <c r="M13" s="84">
        <v>-3065560</v>
      </c>
      <c r="N13" s="31">
        <f t="shared" si="4"/>
        <v>-37.79501064565504</v>
      </c>
      <c r="O13" s="30">
        <f t="shared" si="5"/>
        <v>74.92503816594684</v>
      </c>
      <c r="P13" s="5"/>
      <c r="Q13" s="32"/>
    </row>
    <row r="14" spans="1:17" ht="12.75">
      <c r="A14" s="2" t="s">
        <v>16</v>
      </c>
      <c r="B14" s="28" t="s">
        <v>24</v>
      </c>
      <c r="C14" s="62">
        <v>26473800</v>
      </c>
      <c r="D14" s="63">
        <v>25104660</v>
      </c>
      <c r="E14" s="64">
        <f t="shared" si="0"/>
        <v>-1369140</v>
      </c>
      <c r="F14" s="62">
        <v>26270832</v>
      </c>
      <c r="G14" s="63">
        <v>26532684</v>
      </c>
      <c r="H14" s="64">
        <f t="shared" si="1"/>
        <v>261852</v>
      </c>
      <c r="I14" s="64">
        <v>26366472</v>
      </c>
      <c r="J14" s="29">
        <f t="shared" si="2"/>
        <v>-5.171679169594089</v>
      </c>
      <c r="K14" s="30">
        <f t="shared" si="3"/>
        <v>0.9967404153777847</v>
      </c>
      <c r="L14" s="83">
        <v>-1396814</v>
      </c>
      <c r="M14" s="84">
        <v>-3065560</v>
      </c>
      <c r="N14" s="31">
        <f t="shared" si="4"/>
        <v>98.01877701683975</v>
      </c>
      <c r="O14" s="30">
        <f t="shared" si="5"/>
        <v>-8.54173462597372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-1396814</v>
      </c>
      <c r="M15" s="84">
        <v>-3065560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9570864</v>
      </c>
      <c r="D16" s="63">
        <v>10463084</v>
      </c>
      <c r="E16" s="64">
        <f t="shared" si="0"/>
        <v>892220</v>
      </c>
      <c r="F16" s="62">
        <v>10011120</v>
      </c>
      <c r="G16" s="63">
        <v>10944384</v>
      </c>
      <c r="H16" s="64">
        <f t="shared" si="1"/>
        <v>933264</v>
      </c>
      <c r="I16" s="64">
        <v>11447820</v>
      </c>
      <c r="J16" s="29">
        <f t="shared" si="2"/>
        <v>9.32225136622984</v>
      </c>
      <c r="K16" s="30">
        <f t="shared" si="3"/>
        <v>9.322273631721526</v>
      </c>
      <c r="L16" s="83">
        <v>-1396814</v>
      </c>
      <c r="M16" s="84">
        <v>-3065560</v>
      </c>
      <c r="N16" s="31">
        <f t="shared" si="4"/>
        <v>-63.87536207397693</v>
      </c>
      <c r="O16" s="30">
        <f t="shared" si="5"/>
        <v>-30.443507874580828</v>
      </c>
      <c r="P16" s="5"/>
      <c r="Q16" s="32"/>
    </row>
    <row r="17" spans="1:17" ht="12.75">
      <c r="A17" s="2" t="s">
        <v>16</v>
      </c>
      <c r="B17" s="28" t="s">
        <v>26</v>
      </c>
      <c r="C17" s="62">
        <v>34584628</v>
      </c>
      <c r="D17" s="63">
        <v>33136808</v>
      </c>
      <c r="E17" s="64">
        <f t="shared" si="0"/>
        <v>-1447820</v>
      </c>
      <c r="F17" s="62">
        <v>35840044</v>
      </c>
      <c r="G17" s="63">
        <v>33876240</v>
      </c>
      <c r="H17" s="64">
        <f t="shared" si="1"/>
        <v>-1963804</v>
      </c>
      <c r="I17" s="64">
        <v>35096928</v>
      </c>
      <c r="J17" s="41">
        <f t="shared" si="2"/>
        <v>-4.186310750545011</v>
      </c>
      <c r="K17" s="30">
        <f t="shared" si="3"/>
        <v>-5.479357112396402</v>
      </c>
      <c r="L17" s="87">
        <v>-1396814</v>
      </c>
      <c r="M17" s="84">
        <v>-3065560</v>
      </c>
      <c r="N17" s="31">
        <f t="shared" si="4"/>
        <v>103.6515957027922</v>
      </c>
      <c r="O17" s="30">
        <f t="shared" si="5"/>
        <v>64.0602043346077</v>
      </c>
      <c r="P17" s="5"/>
      <c r="Q17" s="32"/>
    </row>
    <row r="18" spans="1:17" ht="16.5">
      <c r="A18" s="2" t="s">
        <v>16</v>
      </c>
      <c r="B18" s="33" t="s">
        <v>27</v>
      </c>
      <c r="C18" s="65">
        <v>100012552</v>
      </c>
      <c r="D18" s="66">
        <v>98615738</v>
      </c>
      <c r="E18" s="67">
        <f t="shared" si="0"/>
        <v>-1396814</v>
      </c>
      <c r="F18" s="65">
        <v>103699696</v>
      </c>
      <c r="G18" s="66">
        <v>100634136</v>
      </c>
      <c r="H18" s="67">
        <f t="shared" si="1"/>
        <v>-3065560</v>
      </c>
      <c r="I18" s="67">
        <v>103737108</v>
      </c>
      <c r="J18" s="42">
        <f t="shared" si="2"/>
        <v>-1.3966386939111401</v>
      </c>
      <c r="K18" s="35">
        <f t="shared" si="3"/>
        <v>-2.956189958358219</v>
      </c>
      <c r="L18" s="88">
        <v>-1396814</v>
      </c>
      <c r="M18" s="86">
        <v>-3065560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-4404760</v>
      </c>
      <c r="D19" s="72">
        <v>-5259964</v>
      </c>
      <c r="E19" s="73">
        <f t="shared" si="0"/>
        <v>-855204</v>
      </c>
      <c r="F19" s="74">
        <v>-4231640</v>
      </c>
      <c r="G19" s="75">
        <v>-4024600</v>
      </c>
      <c r="H19" s="76">
        <f t="shared" si="1"/>
        <v>207040</v>
      </c>
      <c r="I19" s="76">
        <v>-2664030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6039457</v>
      </c>
      <c r="M22" s="84">
        <v>3098940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6039457</v>
      </c>
      <c r="M23" s="84">
        <v>3098940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8422000</v>
      </c>
      <c r="D24" s="63">
        <v>14461457</v>
      </c>
      <c r="E24" s="64">
        <f t="shared" si="0"/>
        <v>6039457</v>
      </c>
      <c r="F24" s="62">
        <v>8526500</v>
      </c>
      <c r="G24" s="63">
        <v>11625440</v>
      </c>
      <c r="H24" s="64">
        <f t="shared" si="1"/>
        <v>3098940</v>
      </c>
      <c r="I24" s="64">
        <v>11108420</v>
      </c>
      <c r="J24" s="29">
        <f t="shared" si="2"/>
        <v>71.71048444549987</v>
      </c>
      <c r="K24" s="30">
        <f t="shared" si="3"/>
        <v>36.34480736527298</v>
      </c>
      <c r="L24" s="83">
        <v>6039457</v>
      </c>
      <c r="M24" s="84">
        <v>3098940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6039457</v>
      </c>
      <c r="M25" s="84">
        <v>3098940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8422000</v>
      </c>
      <c r="D26" s="66">
        <v>14461457</v>
      </c>
      <c r="E26" s="67">
        <f t="shared" si="0"/>
        <v>6039457</v>
      </c>
      <c r="F26" s="65">
        <v>8526500</v>
      </c>
      <c r="G26" s="66">
        <v>11625440</v>
      </c>
      <c r="H26" s="67">
        <f t="shared" si="1"/>
        <v>3098940</v>
      </c>
      <c r="I26" s="67">
        <v>11108420</v>
      </c>
      <c r="J26" s="42">
        <f t="shared" si="2"/>
        <v>71.71048444549987</v>
      </c>
      <c r="K26" s="35">
        <f t="shared" si="3"/>
        <v>36.34480736527298</v>
      </c>
      <c r="L26" s="88">
        <v>6039457</v>
      </c>
      <c r="M26" s="86">
        <v>3098940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2422000</v>
      </c>
      <c r="D28" s="63">
        <v>4934595</v>
      </c>
      <c r="E28" s="64">
        <f t="shared" si="0"/>
        <v>2512595</v>
      </c>
      <c r="F28" s="62">
        <v>1538374</v>
      </c>
      <c r="G28" s="63">
        <v>1666766</v>
      </c>
      <c r="H28" s="64">
        <f t="shared" si="1"/>
        <v>128392</v>
      </c>
      <c r="I28" s="64">
        <v>1538374</v>
      </c>
      <c r="J28" s="29">
        <f t="shared" si="2"/>
        <v>103.74050371593724</v>
      </c>
      <c r="K28" s="30">
        <f t="shared" si="3"/>
        <v>8.345954884832947</v>
      </c>
      <c r="L28" s="83">
        <v>6039457</v>
      </c>
      <c r="M28" s="84">
        <v>3098940</v>
      </c>
      <c r="N28" s="31">
        <f t="shared" si="4"/>
        <v>41.602995103698895</v>
      </c>
      <c r="O28" s="30">
        <f t="shared" si="5"/>
        <v>4.143094090237307</v>
      </c>
      <c r="P28" s="5"/>
      <c r="Q28" s="32"/>
    </row>
    <row r="29" spans="1:17" ht="12.75">
      <c r="A29" s="6" t="s">
        <v>16</v>
      </c>
      <c r="B29" s="28" t="s">
        <v>36</v>
      </c>
      <c r="C29" s="62">
        <v>2000000</v>
      </c>
      <c r="D29" s="63">
        <v>581920</v>
      </c>
      <c r="E29" s="64">
        <f t="shared" si="0"/>
        <v>-1418080</v>
      </c>
      <c r="F29" s="62">
        <v>2000000</v>
      </c>
      <c r="G29" s="63">
        <v>2581920</v>
      </c>
      <c r="H29" s="64">
        <f t="shared" si="1"/>
        <v>581920</v>
      </c>
      <c r="I29" s="64">
        <v>4581920</v>
      </c>
      <c r="J29" s="29">
        <f t="shared" si="2"/>
        <v>-70.904</v>
      </c>
      <c r="K29" s="30">
        <f t="shared" si="3"/>
        <v>29.096</v>
      </c>
      <c r="L29" s="83">
        <v>6039457</v>
      </c>
      <c r="M29" s="84">
        <v>3098940</v>
      </c>
      <c r="N29" s="31">
        <f t="shared" si="4"/>
        <v>-23.480256585981156</v>
      </c>
      <c r="O29" s="30">
        <f t="shared" si="5"/>
        <v>18.778033779292276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6039457</v>
      </c>
      <c r="M30" s="84">
        <v>3098940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4000000</v>
      </c>
      <c r="D31" s="63">
        <v>1448455</v>
      </c>
      <c r="E31" s="64">
        <f t="shared" si="0"/>
        <v>-2551545</v>
      </c>
      <c r="F31" s="62">
        <v>3773526</v>
      </c>
      <c r="G31" s="63">
        <v>7376754</v>
      </c>
      <c r="H31" s="64">
        <f t="shared" si="1"/>
        <v>3603228</v>
      </c>
      <c r="I31" s="64">
        <v>4988126</v>
      </c>
      <c r="J31" s="29">
        <f t="shared" si="2"/>
        <v>-63.788624999999996</v>
      </c>
      <c r="K31" s="30">
        <f t="shared" si="3"/>
        <v>95.48703255257814</v>
      </c>
      <c r="L31" s="83">
        <v>6039457</v>
      </c>
      <c r="M31" s="84">
        <v>3098940</v>
      </c>
      <c r="N31" s="31">
        <f t="shared" si="4"/>
        <v>-42.247920632599914</v>
      </c>
      <c r="O31" s="30">
        <f t="shared" si="5"/>
        <v>116.27291912718543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7496487</v>
      </c>
      <c r="E32" s="64">
        <f t="shared" si="0"/>
        <v>7496487</v>
      </c>
      <c r="F32" s="62">
        <v>1214600</v>
      </c>
      <c r="G32" s="63">
        <v>0</v>
      </c>
      <c r="H32" s="64">
        <f t="shared" si="1"/>
        <v>-1214600</v>
      </c>
      <c r="I32" s="64">
        <v>0</v>
      </c>
      <c r="J32" s="29">
        <f t="shared" si="2"/>
        <v>0</v>
      </c>
      <c r="K32" s="30">
        <f t="shared" si="3"/>
        <v>-100</v>
      </c>
      <c r="L32" s="83">
        <v>6039457</v>
      </c>
      <c r="M32" s="84">
        <v>3098940</v>
      </c>
      <c r="N32" s="31">
        <f t="shared" si="4"/>
        <v>124.1251821148822</v>
      </c>
      <c r="O32" s="30">
        <f t="shared" si="5"/>
        <v>-39.194046996715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8422000</v>
      </c>
      <c r="D33" s="81">
        <v>14461457</v>
      </c>
      <c r="E33" s="82">
        <f t="shared" si="0"/>
        <v>6039457</v>
      </c>
      <c r="F33" s="80">
        <v>8526500</v>
      </c>
      <c r="G33" s="81">
        <v>11625440</v>
      </c>
      <c r="H33" s="82">
        <f t="shared" si="1"/>
        <v>3098940</v>
      </c>
      <c r="I33" s="82">
        <v>11108420</v>
      </c>
      <c r="J33" s="57">
        <f t="shared" si="2"/>
        <v>71.71048444549987</v>
      </c>
      <c r="K33" s="58">
        <f t="shared" si="3"/>
        <v>36.34480736527298</v>
      </c>
      <c r="L33" s="95">
        <v>6039457</v>
      </c>
      <c r="M33" s="96">
        <v>3098940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4813672</v>
      </c>
      <c r="D8" s="63">
        <v>5348400</v>
      </c>
      <c r="E8" s="64">
        <f>$D8-$C8</f>
        <v>534728</v>
      </c>
      <c r="F8" s="62">
        <v>5174699</v>
      </c>
      <c r="G8" s="63">
        <v>4953200</v>
      </c>
      <c r="H8" s="64">
        <f>$G8-$F8</f>
        <v>-221499</v>
      </c>
      <c r="I8" s="64">
        <v>5250500</v>
      </c>
      <c r="J8" s="29">
        <f>IF(($C8=0),0,(($E8/$C8)*100))</f>
        <v>11.108525882112449</v>
      </c>
      <c r="K8" s="30">
        <f>IF(($F8=0),0,(($H8/$F8)*100))</f>
        <v>-4.280422880635182</v>
      </c>
      <c r="L8" s="83">
        <v>5990132</v>
      </c>
      <c r="M8" s="84">
        <v>4945268</v>
      </c>
      <c r="N8" s="31">
        <f>IF(($L8=0),0,(($E8/$L8)*100))</f>
        <v>8.926814968351282</v>
      </c>
      <c r="O8" s="30">
        <f>IF(($M8=0),0,(($H8/$M8)*100))</f>
        <v>-4.479009024384522</v>
      </c>
      <c r="P8" s="5"/>
      <c r="Q8" s="32"/>
    </row>
    <row r="9" spans="1:17" ht="12.75">
      <c r="A9" s="2" t="s">
        <v>16</v>
      </c>
      <c r="B9" s="28" t="s">
        <v>19</v>
      </c>
      <c r="C9" s="62">
        <v>27081923</v>
      </c>
      <c r="D9" s="63">
        <v>31578100</v>
      </c>
      <c r="E9" s="64">
        <f>$D9-$C9</f>
        <v>4496177</v>
      </c>
      <c r="F9" s="62">
        <v>29110331</v>
      </c>
      <c r="G9" s="63">
        <v>36056600</v>
      </c>
      <c r="H9" s="64">
        <f>$G9-$F9</f>
        <v>6946269</v>
      </c>
      <c r="I9" s="64">
        <v>38221300</v>
      </c>
      <c r="J9" s="29">
        <f>IF(($C9=0),0,(($E9/$C9)*100))</f>
        <v>16.602133460020546</v>
      </c>
      <c r="K9" s="30">
        <f>IF(($F9=0),0,(($H9/$F9)*100))</f>
        <v>23.861868832752194</v>
      </c>
      <c r="L9" s="83">
        <v>5990132</v>
      </c>
      <c r="M9" s="84">
        <v>4945268</v>
      </c>
      <c r="N9" s="31">
        <f>IF(($L9=0),0,(($E9/$L9)*100))</f>
        <v>75.0597315718585</v>
      </c>
      <c r="O9" s="30">
        <f>IF(($M9=0),0,(($H9/$M9)*100))</f>
        <v>140.4629435654448</v>
      </c>
      <c r="P9" s="5"/>
      <c r="Q9" s="32"/>
    </row>
    <row r="10" spans="1:17" ht="12.75">
      <c r="A10" s="2" t="s">
        <v>16</v>
      </c>
      <c r="B10" s="28" t="s">
        <v>20</v>
      </c>
      <c r="C10" s="62">
        <v>39963673</v>
      </c>
      <c r="D10" s="63">
        <v>40922900</v>
      </c>
      <c r="E10" s="64">
        <f aca="true" t="shared" si="0" ref="E10:E33">$D10-$C10</f>
        <v>959227</v>
      </c>
      <c r="F10" s="62">
        <v>42197802</v>
      </c>
      <c r="G10" s="63">
        <v>40418300</v>
      </c>
      <c r="H10" s="64">
        <f aca="true" t="shared" si="1" ref="H10:H33">$G10-$F10</f>
        <v>-1779502</v>
      </c>
      <c r="I10" s="64">
        <v>40796180</v>
      </c>
      <c r="J10" s="29">
        <f aca="true" t="shared" si="2" ref="J10:J33">IF(($C10=0),0,(($E10/$C10)*100))</f>
        <v>2.4002473446322115</v>
      </c>
      <c r="K10" s="30">
        <f aca="true" t="shared" si="3" ref="K10:K33">IF(($F10=0),0,(($H10/$F10)*100))</f>
        <v>-4.217049030184084</v>
      </c>
      <c r="L10" s="83">
        <v>5990132</v>
      </c>
      <c r="M10" s="84">
        <v>4945268</v>
      </c>
      <c r="N10" s="31">
        <f aca="true" t="shared" si="4" ref="N10:N33">IF(($L10=0),0,(($E10/$L10)*100))</f>
        <v>16.013453459790203</v>
      </c>
      <c r="O10" s="30">
        <f aca="true" t="shared" si="5" ref="O10:O33">IF(($M10=0),0,(($H10/$M10)*100))</f>
        <v>-35.983934541060265</v>
      </c>
      <c r="P10" s="5"/>
      <c r="Q10" s="32"/>
    </row>
    <row r="11" spans="1:17" ht="16.5">
      <c r="A11" s="6" t="s">
        <v>16</v>
      </c>
      <c r="B11" s="33" t="s">
        <v>21</v>
      </c>
      <c r="C11" s="65">
        <v>71859268</v>
      </c>
      <c r="D11" s="66">
        <v>77849400</v>
      </c>
      <c r="E11" s="67">
        <f t="shared" si="0"/>
        <v>5990132</v>
      </c>
      <c r="F11" s="65">
        <v>76482832</v>
      </c>
      <c r="G11" s="66">
        <v>81428100</v>
      </c>
      <c r="H11" s="67">
        <f t="shared" si="1"/>
        <v>4945268</v>
      </c>
      <c r="I11" s="67">
        <v>84267980</v>
      </c>
      <c r="J11" s="34">
        <f t="shared" si="2"/>
        <v>8.33592126209802</v>
      </c>
      <c r="K11" s="35">
        <f t="shared" si="3"/>
        <v>6.465853670272042</v>
      </c>
      <c r="L11" s="85">
        <v>5990132</v>
      </c>
      <c r="M11" s="86">
        <v>4945268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23183662</v>
      </c>
      <c r="D13" s="63">
        <v>28162300</v>
      </c>
      <c r="E13" s="64">
        <f t="shared" si="0"/>
        <v>4978638</v>
      </c>
      <c r="F13" s="62">
        <v>24269204</v>
      </c>
      <c r="G13" s="63">
        <v>28488470</v>
      </c>
      <c r="H13" s="64">
        <f t="shared" si="1"/>
        <v>4219266</v>
      </c>
      <c r="I13" s="64">
        <v>30205670</v>
      </c>
      <c r="J13" s="29">
        <f t="shared" si="2"/>
        <v>21.47476960283496</v>
      </c>
      <c r="K13" s="30">
        <f t="shared" si="3"/>
        <v>17.385267353638792</v>
      </c>
      <c r="L13" s="83">
        <v>7597129</v>
      </c>
      <c r="M13" s="84">
        <v>4308748</v>
      </c>
      <c r="N13" s="31">
        <f t="shared" si="4"/>
        <v>65.53315074681501</v>
      </c>
      <c r="O13" s="30">
        <f t="shared" si="5"/>
        <v>97.92324823823533</v>
      </c>
      <c r="P13" s="5"/>
      <c r="Q13" s="32"/>
    </row>
    <row r="14" spans="1:17" ht="12.75">
      <c r="A14" s="2" t="s">
        <v>16</v>
      </c>
      <c r="B14" s="28" t="s">
        <v>24</v>
      </c>
      <c r="C14" s="62">
        <v>7024050</v>
      </c>
      <c r="D14" s="63">
        <v>5251600</v>
      </c>
      <c r="E14" s="64">
        <f t="shared" si="0"/>
        <v>-1772450</v>
      </c>
      <c r="F14" s="62">
        <v>7550854</v>
      </c>
      <c r="G14" s="63">
        <v>5561000</v>
      </c>
      <c r="H14" s="64">
        <f t="shared" si="1"/>
        <v>-1989854</v>
      </c>
      <c r="I14" s="64">
        <v>5894900</v>
      </c>
      <c r="J14" s="29">
        <f t="shared" si="2"/>
        <v>-25.23401741160726</v>
      </c>
      <c r="K14" s="30">
        <f t="shared" si="3"/>
        <v>-26.352701297098314</v>
      </c>
      <c r="L14" s="83">
        <v>7597129</v>
      </c>
      <c r="M14" s="84">
        <v>4308748</v>
      </c>
      <c r="N14" s="31">
        <f t="shared" si="4"/>
        <v>-23.33052393871422</v>
      </c>
      <c r="O14" s="30">
        <f t="shared" si="5"/>
        <v>-46.18172146526091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7597129</v>
      </c>
      <c r="M15" s="84">
        <v>4308748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12624000</v>
      </c>
      <c r="D16" s="63">
        <v>15276600</v>
      </c>
      <c r="E16" s="64">
        <f t="shared" si="0"/>
        <v>2652600</v>
      </c>
      <c r="F16" s="62">
        <v>13280448</v>
      </c>
      <c r="G16" s="63">
        <v>16906800</v>
      </c>
      <c r="H16" s="64">
        <f t="shared" si="1"/>
        <v>3626352</v>
      </c>
      <c r="I16" s="64">
        <v>17921300</v>
      </c>
      <c r="J16" s="29">
        <f t="shared" si="2"/>
        <v>21.01235741444867</v>
      </c>
      <c r="K16" s="30">
        <f t="shared" si="3"/>
        <v>27.30594630542584</v>
      </c>
      <c r="L16" s="83">
        <v>7597129</v>
      </c>
      <c r="M16" s="84">
        <v>4308748</v>
      </c>
      <c r="N16" s="31">
        <f t="shared" si="4"/>
        <v>34.9158214899339</v>
      </c>
      <c r="O16" s="30">
        <f t="shared" si="5"/>
        <v>84.16254559329067</v>
      </c>
      <c r="P16" s="5"/>
      <c r="Q16" s="32"/>
    </row>
    <row r="17" spans="1:17" ht="12.75">
      <c r="A17" s="2" t="s">
        <v>16</v>
      </c>
      <c r="B17" s="28" t="s">
        <v>26</v>
      </c>
      <c r="C17" s="62">
        <v>28917455</v>
      </c>
      <c r="D17" s="63">
        <v>30655796</v>
      </c>
      <c r="E17" s="64">
        <f t="shared" si="0"/>
        <v>1738341</v>
      </c>
      <c r="F17" s="62">
        <v>31298543</v>
      </c>
      <c r="G17" s="63">
        <v>29751527</v>
      </c>
      <c r="H17" s="64">
        <f t="shared" si="1"/>
        <v>-1547016</v>
      </c>
      <c r="I17" s="64">
        <v>31314956</v>
      </c>
      <c r="J17" s="41">
        <f t="shared" si="2"/>
        <v>6.011390006485702</v>
      </c>
      <c r="K17" s="30">
        <f t="shared" si="3"/>
        <v>-4.942773214714819</v>
      </c>
      <c r="L17" s="87">
        <v>7597129</v>
      </c>
      <c r="M17" s="84">
        <v>4308748</v>
      </c>
      <c r="N17" s="31">
        <f t="shared" si="4"/>
        <v>22.881551701965307</v>
      </c>
      <c r="O17" s="30">
        <f t="shared" si="5"/>
        <v>-35.9040723662651</v>
      </c>
      <c r="P17" s="5"/>
      <c r="Q17" s="32"/>
    </row>
    <row r="18" spans="1:17" ht="16.5">
      <c r="A18" s="2" t="s">
        <v>16</v>
      </c>
      <c r="B18" s="33" t="s">
        <v>27</v>
      </c>
      <c r="C18" s="65">
        <v>71749167</v>
      </c>
      <c r="D18" s="66">
        <v>79346296</v>
      </c>
      <c r="E18" s="67">
        <f t="shared" si="0"/>
        <v>7597129</v>
      </c>
      <c r="F18" s="65">
        <v>76399049</v>
      </c>
      <c r="G18" s="66">
        <v>80707797</v>
      </c>
      <c r="H18" s="67">
        <f t="shared" si="1"/>
        <v>4308748</v>
      </c>
      <c r="I18" s="67">
        <v>85336826</v>
      </c>
      <c r="J18" s="42">
        <f t="shared" si="2"/>
        <v>10.58845603043726</v>
      </c>
      <c r="K18" s="35">
        <f t="shared" si="3"/>
        <v>5.63979271522084</v>
      </c>
      <c r="L18" s="88">
        <v>7597129</v>
      </c>
      <c r="M18" s="86">
        <v>4308748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110101</v>
      </c>
      <c r="D19" s="72">
        <v>-1496896</v>
      </c>
      <c r="E19" s="73">
        <f t="shared" si="0"/>
        <v>-1606997</v>
      </c>
      <c r="F19" s="74">
        <v>83783</v>
      </c>
      <c r="G19" s="75">
        <v>720303</v>
      </c>
      <c r="H19" s="76">
        <f t="shared" si="1"/>
        <v>636520</v>
      </c>
      <c r="I19" s="76">
        <v>-1068846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1235962</v>
      </c>
      <c r="M22" s="84">
        <v>3985851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410000</v>
      </c>
      <c r="E23" s="64">
        <f t="shared" si="0"/>
        <v>410000</v>
      </c>
      <c r="F23" s="62">
        <v>0</v>
      </c>
      <c r="G23" s="63">
        <v>2377771</v>
      </c>
      <c r="H23" s="64">
        <f t="shared" si="1"/>
        <v>2377771</v>
      </c>
      <c r="I23" s="64">
        <v>1217160</v>
      </c>
      <c r="J23" s="29">
        <f t="shared" si="2"/>
        <v>0</v>
      </c>
      <c r="K23" s="30">
        <f t="shared" si="3"/>
        <v>0</v>
      </c>
      <c r="L23" s="83">
        <v>1235962</v>
      </c>
      <c r="M23" s="84">
        <v>3985851</v>
      </c>
      <c r="N23" s="31">
        <f t="shared" si="4"/>
        <v>33.17254090336111</v>
      </c>
      <c r="O23" s="30">
        <f t="shared" si="5"/>
        <v>59.655290676947025</v>
      </c>
      <c r="P23" s="5"/>
      <c r="Q23" s="32"/>
    </row>
    <row r="24" spans="1:17" ht="12.75">
      <c r="A24" s="6" t="s">
        <v>16</v>
      </c>
      <c r="B24" s="28" t="s">
        <v>32</v>
      </c>
      <c r="C24" s="62">
        <v>9056138</v>
      </c>
      <c r="D24" s="63">
        <v>9882100</v>
      </c>
      <c r="E24" s="64">
        <f t="shared" si="0"/>
        <v>825962</v>
      </c>
      <c r="F24" s="62">
        <v>6599619</v>
      </c>
      <c r="G24" s="63">
        <v>8207699</v>
      </c>
      <c r="H24" s="64">
        <f t="shared" si="1"/>
        <v>1608080</v>
      </c>
      <c r="I24" s="64">
        <v>10475940</v>
      </c>
      <c r="J24" s="29">
        <f t="shared" si="2"/>
        <v>9.120466141306592</v>
      </c>
      <c r="K24" s="30">
        <f t="shared" si="3"/>
        <v>24.366255082300963</v>
      </c>
      <c r="L24" s="83">
        <v>1235962</v>
      </c>
      <c r="M24" s="84">
        <v>3985851</v>
      </c>
      <c r="N24" s="31">
        <f t="shared" si="4"/>
        <v>66.8274590966389</v>
      </c>
      <c r="O24" s="30">
        <f t="shared" si="5"/>
        <v>40.34470932305297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1235962</v>
      </c>
      <c r="M25" s="84">
        <v>3985851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9056138</v>
      </c>
      <c r="D26" s="66">
        <v>10292100</v>
      </c>
      <c r="E26" s="67">
        <f t="shared" si="0"/>
        <v>1235962</v>
      </c>
      <c r="F26" s="65">
        <v>6599619</v>
      </c>
      <c r="G26" s="66">
        <v>10585470</v>
      </c>
      <c r="H26" s="67">
        <f t="shared" si="1"/>
        <v>3985851</v>
      </c>
      <c r="I26" s="67">
        <v>11693100</v>
      </c>
      <c r="J26" s="42">
        <f t="shared" si="2"/>
        <v>13.647782310737755</v>
      </c>
      <c r="K26" s="35">
        <f t="shared" si="3"/>
        <v>60.395168266531755</v>
      </c>
      <c r="L26" s="88">
        <v>1235962</v>
      </c>
      <c r="M26" s="86">
        <v>3985851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1250000</v>
      </c>
      <c r="E28" s="64">
        <f t="shared" si="0"/>
        <v>1250000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1235962</v>
      </c>
      <c r="M28" s="84">
        <v>3985851</v>
      </c>
      <c r="N28" s="31">
        <f t="shared" si="4"/>
        <v>101.13579543707654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1739130</v>
      </c>
      <c r="D29" s="63">
        <v>0</v>
      </c>
      <c r="E29" s="64">
        <f t="shared" si="0"/>
        <v>-1739130</v>
      </c>
      <c r="F29" s="62">
        <v>0</v>
      </c>
      <c r="G29" s="63">
        <v>3000000</v>
      </c>
      <c r="H29" s="64">
        <f t="shared" si="1"/>
        <v>3000000</v>
      </c>
      <c r="I29" s="64">
        <v>4000000</v>
      </c>
      <c r="J29" s="29">
        <f t="shared" si="2"/>
        <v>-100</v>
      </c>
      <c r="K29" s="30">
        <f t="shared" si="3"/>
        <v>0</v>
      </c>
      <c r="L29" s="83">
        <v>1235962</v>
      </c>
      <c r="M29" s="84">
        <v>3985851</v>
      </c>
      <c r="N29" s="31">
        <f t="shared" si="4"/>
        <v>-140.71063673478633</v>
      </c>
      <c r="O29" s="30">
        <f t="shared" si="5"/>
        <v>75.26623549149228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1235962</v>
      </c>
      <c r="M30" s="84">
        <v>3985851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4186025</v>
      </c>
      <c r="D31" s="63">
        <v>7332100</v>
      </c>
      <c r="E31" s="64">
        <f t="shared" si="0"/>
        <v>3146075</v>
      </c>
      <c r="F31" s="62">
        <v>3028780</v>
      </c>
      <c r="G31" s="63">
        <v>5180429</v>
      </c>
      <c r="H31" s="64">
        <f t="shared" si="1"/>
        <v>2151649</v>
      </c>
      <c r="I31" s="64">
        <v>2916231</v>
      </c>
      <c r="J31" s="29">
        <f t="shared" si="2"/>
        <v>75.15662233264254</v>
      </c>
      <c r="K31" s="30">
        <f t="shared" si="3"/>
        <v>71.04012176519919</v>
      </c>
      <c r="L31" s="83">
        <v>1235962</v>
      </c>
      <c r="M31" s="84">
        <v>3985851</v>
      </c>
      <c r="N31" s="31">
        <f t="shared" si="4"/>
        <v>254.54463810376046</v>
      </c>
      <c r="O31" s="30">
        <f t="shared" si="5"/>
        <v>53.98217344301129</v>
      </c>
      <c r="P31" s="5"/>
      <c r="Q31" s="32"/>
    </row>
    <row r="32" spans="1:17" ht="12.75">
      <c r="A32" s="6" t="s">
        <v>16</v>
      </c>
      <c r="B32" s="28" t="s">
        <v>39</v>
      </c>
      <c r="C32" s="62">
        <v>3130983</v>
      </c>
      <c r="D32" s="63">
        <v>1710000</v>
      </c>
      <c r="E32" s="64">
        <f t="shared" si="0"/>
        <v>-1420983</v>
      </c>
      <c r="F32" s="62">
        <v>3570839</v>
      </c>
      <c r="G32" s="63">
        <v>2405041</v>
      </c>
      <c r="H32" s="64">
        <f t="shared" si="1"/>
        <v>-1165798</v>
      </c>
      <c r="I32" s="64">
        <v>4776869</v>
      </c>
      <c r="J32" s="29">
        <f t="shared" si="2"/>
        <v>-45.38456452813701</v>
      </c>
      <c r="K32" s="30">
        <f t="shared" si="3"/>
        <v>-32.64773348784417</v>
      </c>
      <c r="L32" s="83">
        <v>1235962</v>
      </c>
      <c r="M32" s="84">
        <v>3985851</v>
      </c>
      <c r="N32" s="31">
        <f t="shared" si="4"/>
        <v>-114.96979680605067</v>
      </c>
      <c r="O32" s="30">
        <f t="shared" si="5"/>
        <v>-29.248408934503573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9056138</v>
      </c>
      <c r="D33" s="81">
        <v>10292100</v>
      </c>
      <c r="E33" s="82">
        <f t="shared" si="0"/>
        <v>1235962</v>
      </c>
      <c r="F33" s="80">
        <v>6599619</v>
      </c>
      <c r="G33" s="81">
        <v>10585470</v>
      </c>
      <c r="H33" s="82">
        <f t="shared" si="1"/>
        <v>3985851</v>
      </c>
      <c r="I33" s="82">
        <v>11693100</v>
      </c>
      <c r="J33" s="57">
        <f t="shared" si="2"/>
        <v>13.647782310737755</v>
      </c>
      <c r="K33" s="58">
        <f t="shared" si="3"/>
        <v>60.395168266531755</v>
      </c>
      <c r="L33" s="95">
        <v>1235962</v>
      </c>
      <c r="M33" s="96">
        <v>3985851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65208731</v>
      </c>
      <c r="D8" s="63">
        <v>55769422</v>
      </c>
      <c r="E8" s="64">
        <f>$D8-$C8</f>
        <v>-9439309</v>
      </c>
      <c r="F8" s="62">
        <v>68218578</v>
      </c>
      <c r="G8" s="63">
        <v>58111739</v>
      </c>
      <c r="H8" s="64">
        <f>$G8-$F8</f>
        <v>-10106839</v>
      </c>
      <c r="I8" s="64">
        <v>60668655</v>
      </c>
      <c r="J8" s="29">
        <f>IF(($C8=0),0,(($E8/$C8)*100))</f>
        <v>-14.47552935817751</v>
      </c>
      <c r="K8" s="30">
        <f>IF(($F8=0),0,(($H8/$F8)*100))</f>
        <v>-14.815376245456186</v>
      </c>
      <c r="L8" s="83">
        <v>6800201</v>
      </c>
      <c r="M8" s="84">
        <v>-36350349</v>
      </c>
      <c r="N8" s="31">
        <f>IF(($L8=0),0,(($E8/$L8)*100))</f>
        <v>-138.809264608502</v>
      </c>
      <c r="O8" s="30">
        <f>IF(($M8=0),0,(($H8/$M8)*100))</f>
        <v>27.80396688901116</v>
      </c>
      <c r="P8" s="5"/>
      <c r="Q8" s="32"/>
    </row>
    <row r="9" spans="1:17" ht="12.75">
      <c r="A9" s="2" t="s">
        <v>16</v>
      </c>
      <c r="B9" s="28" t="s">
        <v>19</v>
      </c>
      <c r="C9" s="62">
        <v>219303942</v>
      </c>
      <c r="D9" s="63">
        <v>224982009</v>
      </c>
      <c r="E9" s="64">
        <f>$D9-$C9</f>
        <v>5678067</v>
      </c>
      <c r="F9" s="62">
        <v>235733671</v>
      </c>
      <c r="G9" s="63">
        <v>234431253</v>
      </c>
      <c r="H9" s="64">
        <f>$G9-$F9</f>
        <v>-1302418</v>
      </c>
      <c r="I9" s="64">
        <v>244746226</v>
      </c>
      <c r="J9" s="29">
        <f>IF(($C9=0),0,(($E9/$C9)*100))</f>
        <v>2.589131297968187</v>
      </c>
      <c r="K9" s="30">
        <f>IF(($F9=0),0,(($H9/$F9)*100))</f>
        <v>-0.5524955321295616</v>
      </c>
      <c r="L9" s="83">
        <v>6800201</v>
      </c>
      <c r="M9" s="84">
        <v>-36350349</v>
      </c>
      <c r="N9" s="31">
        <f>IF(($L9=0),0,(($E9/$L9)*100))</f>
        <v>83.49851717618347</v>
      </c>
      <c r="O9" s="30">
        <f>IF(($M9=0),0,(($H9/$M9)*100))</f>
        <v>3.5829587220744425</v>
      </c>
      <c r="P9" s="5"/>
      <c r="Q9" s="32"/>
    </row>
    <row r="10" spans="1:17" ht="12.75">
      <c r="A10" s="2" t="s">
        <v>16</v>
      </c>
      <c r="B10" s="28" t="s">
        <v>20</v>
      </c>
      <c r="C10" s="62">
        <v>148042584</v>
      </c>
      <c r="D10" s="63">
        <v>158604027</v>
      </c>
      <c r="E10" s="64">
        <f aca="true" t="shared" si="0" ref="E10:E33">$D10-$C10</f>
        <v>10561443</v>
      </c>
      <c r="F10" s="62">
        <v>148818382</v>
      </c>
      <c r="G10" s="63">
        <v>123877290</v>
      </c>
      <c r="H10" s="64">
        <f aca="true" t="shared" si="1" ref="H10:H33">$G10-$F10</f>
        <v>-24941092</v>
      </c>
      <c r="I10" s="64">
        <v>125732035</v>
      </c>
      <c r="J10" s="29">
        <f aca="true" t="shared" si="2" ref="J10:J33">IF(($C10=0),0,(($E10/$C10)*100))</f>
        <v>7.134057454711814</v>
      </c>
      <c r="K10" s="30">
        <f aca="true" t="shared" si="3" ref="K10:K33">IF(($F10=0),0,(($H10/$F10)*100))</f>
        <v>-16.759416185562344</v>
      </c>
      <c r="L10" s="83">
        <v>6800201</v>
      </c>
      <c r="M10" s="84">
        <v>-36350349</v>
      </c>
      <c r="N10" s="31">
        <f aca="true" t="shared" si="4" ref="N10:N33">IF(($L10=0),0,(($E10/$L10)*100))</f>
        <v>155.31074743231855</v>
      </c>
      <c r="O10" s="30">
        <f aca="true" t="shared" si="5" ref="O10:O33">IF(($M10=0),0,(($H10/$M10)*100))</f>
        <v>68.6130743889144</v>
      </c>
      <c r="P10" s="5"/>
      <c r="Q10" s="32"/>
    </row>
    <row r="11" spans="1:17" ht="16.5">
      <c r="A11" s="6" t="s">
        <v>16</v>
      </c>
      <c r="B11" s="33" t="s">
        <v>21</v>
      </c>
      <c r="C11" s="65">
        <v>432555257</v>
      </c>
      <c r="D11" s="66">
        <v>439355458</v>
      </c>
      <c r="E11" s="67">
        <f t="shared" si="0"/>
        <v>6800201</v>
      </c>
      <c r="F11" s="65">
        <v>452770631</v>
      </c>
      <c r="G11" s="66">
        <v>416420282</v>
      </c>
      <c r="H11" s="67">
        <f t="shared" si="1"/>
        <v>-36350349</v>
      </c>
      <c r="I11" s="67">
        <v>431146916</v>
      </c>
      <c r="J11" s="34">
        <f t="shared" si="2"/>
        <v>1.5720999548503927</v>
      </c>
      <c r="K11" s="35">
        <f t="shared" si="3"/>
        <v>-8.028424661669366</v>
      </c>
      <c r="L11" s="85">
        <v>6800201</v>
      </c>
      <c r="M11" s="86">
        <v>-36350349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176738653</v>
      </c>
      <c r="D13" s="63">
        <v>176434009</v>
      </c>
      <c r="E13" s="64">
        <f t="shared" si="0"/>
        <v>-304644</v>
      </c>
      <c r="F13" s="62">
        <v>187253343</v>
      </c>
      <c r="G13" s="63">
        <v>181979082</v>
      </c>
      <c r="H13" s="64">
        <f t="shared" si="1"/>
        <v>-5274261</v>
      </c>
      <c r="I13" s="64">
        <v>189939605</v>
      </c>
      <c r="J13" s="29">
        <f t="shared" si="2"/>
        <v>-0.17236976452457176</v>
      </c>
      <c r="K13" s="30">
        <f t="shared" si="3"/>
        <v>-2.8166445071156887</v>
      </c>
      <c r="L13" s="83">
        <v>7799228</v>
      </c>
      <c r="M13" s="84">
        <v>-24512155</v>
      </c>
      <c r="N13" s="31">
        <f t="shared" si="4"/>
        <v>-3.9060789093484636</v>
      </c>
      <c r="O13" s="30">
        <f t="shared" si="5"/>
        <v>21.516920890880463</v>
      </c>
      <c r="P13" s="5"/>
      <c r="Q13" s="32"/>
    </row>
    <row r="14" spans="1:17" ht="12.75">
      <c r="A14" s="2" t="s">
        <v>16</v>
      </c>
      <c r="B14" s="28" t="s">
        <v>24</v>
      </c>
      <c r="C14" s="62">
        <v>18368249</v>
      </c>
      <c r="D14" s="63">
        <v>10971924</v>
      </c>
      <c r="E14" s="64">
        <f t="shared" si="0"/>
        <v>-7396325</v>
      </c>
      <c r="F14" s="62">
        <v>18638630</v>
      </c>
      <c r="G14" s="63">
        <v>11432745</v>
      </c>
      <c r="H14" s="64">
        <f t="shared" si="1"/>
        <v>-7205885</v>
      </c>
      <c r="I14" s="64">
        <v>11935785</v>
      </c>
      <c r="J14" s="29">
        <f t="shared" si="2"/>
        <v>-40.26690295846926</v>
      </c>
      <c r="K14" s="30">
        <f t="shared" si="3"/>
        <v>-38.66102283268674</v>
      </c>
      <c r="L14" s="83">
        <v>7799228</v>
      </c>
      <c r="M14" s="84">
        <v>-24512155</v>
      </c>
      <c r="N14" s="31">
        <f t="shared" si="4"/>
        <v>-94.83406562803395</v>
      </c>
      <c r="O14" s="30">
        <f t="shared" si="5"/>
        <v>29.397190903859737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7799228</v>
      </c>
      <c r="M15" s="84">
        <v>-24512155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99918133</v>
      </c>
      <c r="D16" s="63">
        <v>116856633</v>
      </c>
      <c r="E16" s="64">
        <f t="shared" si="0"/>
        <v>16938500</v>
      </c>
      <c r="F16" s="62">
        <v>105913221</v>
      </c>
      <c r="G16" s="63">
        <v>121764612</v>
      </c>
      <c r="H16" s="64">
        <f t="shared" si="1"/>
        <v>15851391</v>
      </c>
      <c r="I16" s="64">
        <v>127122255</v>
      </c>
      <c r="J16" s="29">
        <f t="shared" si="2"/>
        <v>16.952378403627698</v>
      </c>
      <c r="K16" s="30">
        <f t="shared" si="3"/>
        <v>14.96639498859165</v>
      </c>
      <c r="L16" s="83">
        <v>7799228</v>
      </c>
      <c r="M16" s="84">
        <v>-24512155</v>
      </c>
      <c r="N16" s="31">
        <f t="shared" si="4"/>
        <v>217.1817518349252</v>
      </c>
      <c r="O16" s="30">
        <f t="shared" si="5"/>
        <v>-64.66747211740461</v>
      </c>
      <c r="P16" s="5"/>
      <c r="Q16" s="32"/>
    </row>
    <row r="17" spans="1:17" ht="12.75">
      <c r="A17" s="2" t="s">
        <v>16</v>
      </c>
      <c r="B17" s="28" t="s">
        <v>26</v>
      </c>
      <c r="C17" s="62">
        <v>134194566</v>
      </c>
      <c r="D17" s="63">
        <v>132756263</v>
      </c>
      <c r="E17" s="64">
        <f t="shared" si="0"/>
        <v>-1438303</v>
      </c>
      <c r="F17" s="62">
        <v>130945180</v>
      </c>
      <c r="G17" s="63">
        <v>103061780</v>
      </c>
      <c r="H17" s="64">
        <f t="shared" si="1"/>
        <v>-27883400</v>
      </c>
      <c r="I17" s="64">
        <v>104955870</v>
      </c>
      <c r="J17" s="41">
        <f t="shared" si="2"/>
        <v>-1.0718042040539852</v>
      </c>
      <c r="K17" s="30">
        <f t="shared" si="3"/>
        <v>-21.293949116721976</v>
      </c>
      <c r="L17" s="87">
        <v>7799228</v>
      </c>
      <c r="M17" s="84">
        <v>-24512155</v>
      </c>
      <c r="N17" s="31">
        <f t="shared" si="4"/>
        <v>-18.441607297542784</v>
      </c>
      <c r="O17" s="30">
        <f t="shared" si="5"/>
        <v>113.7533603226644</v>
      </c>
      <c r="P17" s="5"/>
      <c r="Q17" s="32"/>
    </row>
    <row r="18" spans="1:17" ht="16.5">
      <c r="A18" s="2" t="s">
        <v>16</v>
      </c>
      <c r="B18" s="33" t="s">
        <v>27</v>
      </c>
      <c r="C18" s="65">
        <v>429219601</v>
      </c>
      <c r="D18" s="66">
        <v>437018829</v>
      </c>
      <c r="E18" s="67">
        <f t="shared" si="0"/>
        <v>7799228</v>
      </c>
      <c r="F18" s="65">
        <v>442750374</v>
      </c>
      <c r="G18" s="66">
        <v>418238219</v>
      </c>
      <c r="H18" s="67">
        <f t="shared" si="1"/>
        <v>-24512155</v>
      </c>
      <c r="I18" s="67">
        <v>433953515</v>
      </c>
      <c r="J18" s="42">
        <f t="shared" si="2"/>
        <v>1.8170717231527367</v>
      </c>
      <c r="K18" s="35">
        <f t="shared" si="3"/>
        <v>-5.536337502901804</v>
      </c>
      <c r="L18" s="88">
        <v>7799228</v>
      </c>
      <c r="M18" s="86">
        <v>-24512155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3335656</v>
      </c>
      <c r="D19" s="72">
        <v>2336629</v>
      </c>
      <c r="E19" s="73">
        <f t="shared" si="0"/>
        <v>-999027</v>
      </c>
      <c r="F19" s="74">
        <v>10020257</v>
      </c>
      <c r="G19" s="75">
        <v>-1817937</v>
      </c>
      <c r="H19" s="76">
        <f t="shared" si="1"/>
        <v>-11838194</v>
      </c>
      <c r="I19" s="76">
        <v>-2806599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13642545</v>
      </c>
      <c r="M22" s="84">
        <v>-13526761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2380000</v>
      </c>
      <c r="D23" s="63">
        <v>0</v>
      </c>
      <c r="E23" s="64">
        <f t="shared" si="0"/>
        <v>-2380000</v>
      </c>
      <c r="F23" s="62">
        <v>2700000</v>
      </c>
      <c r="G23" s="63">
        <v>0</v>
      </c>
      <c r="H23" s="64">
        <f t="shared" si="1"/>
        <v>-2700000</v>
      </c>
      <c r="I23" s="64">
        <v>0</v>
      </c>
      <c r="J23" s="29">
        <f t="shared" si="2"/>
        <v>-100</v>
      </c>
      <c r="K23" s="30">
        <f t="shared" si="3"/>
        <v>-100</v>
      </c>
      <c r="L23" s="83">
        <v>13642545</v>
      </c>
      <c r="M23" s="84">
        <v>-13526761</v>
      </c>
      <c r="N23" s="31">
        <f t="shared" si="4"/>
        <v>-17.445425322034854</v>
      </c>
      <c r="O23" s="30">
        <f t="shared" si="5"/>
        <v>19.9604325085658</v>
      </c>
      <c r="P23" s="5"/>
      <c r="Q23" s="32"/>
    </row>
    <row r="24" spans="1:17" ht="12.75">
      <c r="A24" s="6" t="s">
        <v>16</v>
      </c>
      <c r="B24" s="28" t="s">
        <v>32</v>
      </c>
      <c r="C24" s="62">
        <v>55707000</v>
      </c>
      <c r="D24" s="63">
        <v>71729545</v>
      </c>
      <c r="E24" s="64">
        <f t="shared" si="0"/>
        <v>16022545</v>
      </c>
      <c r="F24" s="62">
        <v>60258000</v>
      </c>
      <c r="G24" s="63">
        <v>49431239</v>
      </c>
      <c r="H24" s="64">
        <f t="shared" si="1"/>
        <v>-10826761</v>
      </c>
      <c r="I24" s="64">
        <v>55093446</v>
      </c>
      <c r="J24" s="29">
        <f t="shared" si="2"/>
        <v>28.762175310104652</v>
      </c>
      <c r="K24" s="30">
        <f t="shared" si="3"/>
        <v>-17.967342095655347</v>
      </c>
      <c r="L24" s="83">
        <v>13642545</v>
      </c>
      <c r="M24" s="84">
        <v>-13526761</v>
      </c>
      <c r="N24" s="31">
        <f t="shared" si="4"/>
        <v>117.44542532203485</v>
      </c>
      <c r="O24" s="30">
        <f t="shared" si="5"/>
        <v>80.0395674914342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13642545</v>
      </c>
      <c r="M25" s="84">
        <v>-13526761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58087000</v>
      </c>
      <c r="D26" s="66">
        <v>71729545</v>
      </c>
      <c r="E26" s="67">
        <f t="shared" si="0"/>
        <v>13642545</v>
      </c>
      <c r="F26" s="65">
        <v>62958000</v>
      </c>
      <c r="G26" s="66">
        <v>49431239</v>
      </c>
      <c r="H26" s="67">
        <f t="shared" si="1"/>
        <v>-13526761</v>
      </c>
      <c r="I26" s="67">
        <v>55093446</v>
      </c>
      <c r="J26" s="42">
        <f t="shared" si="2"/>
        <v>23.48639971077866</v>
      </c>
      <c r="K26" s="35">
        <f t="shared" si="3"/>
        <v>-21.48537278820801</v>
      </c>
      <c r="L26" s="88">
        <v>13642545</v>
      </c>
      <c r="M26" s="86">
        <v>-13526761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25000000</v>
      </c>
      <c r="D28" s="63">
        <v>19596001</v>
      </c>
      <c r="E28" s="64">
        <f t="shared" si="0"/>
        <v>-5403999</v>
      </c>
      <c r="F28" s="62">
        <v>25600000</v>
      </c>
      <c r="G28" s="63">
        <v>21717000</v>
      </c>
      <c r="H28" s="64">
        <f t="shared" si="1"/>
        <v>-3883000</v>
      </c>
      <c r="I28" s="64">
        <v>11686891</v>
      </c>
      <c r="J28" s="29">
        <f t="shared" si="2"/>
        <v>-21.615996000000003</v>
      </c>
      <c r="K28" s="30">
        <f t="shared" si="3"/>
        <v>-15.16796875</v>
      </c>
      <c r="L28" s="83">
        <v>13642545</v>
      </c>
      <c r="M28" s="84">
        <v>-13526761</v>
      </c>
      <c r="N28" s="31">
        <f t="shared" si="4"/>
        <v>-39.6113701659038</v>
      </c>
      <c r="O28" s="30">
        <f t="shared" si="5"/>
        <v>28.70605904843</v>
      </c>
      <c r="P28" s="5"/>
      <c r="Q28" s="32"/>
    </row>
    <row r="29" spans="1:17" ht="12.75">
      <c r="A29" s="6" t="s">
        <v>16</v>
      </c>
      <c r="B29" s="28" t="s">
        <v>36</v>
      </c>
      <c r="C29" s="62">
        <v>3000000</v>
      </c>
      <c r="D29" s="63">
        <v>0</v>
      </c>
      <c r="E29" s="64">
        <f t="shared" si="0"/>
        <v>-3000000</v>
      </c>
      <c r="F29" s="62">
        <v>5000000</v>
      </c>
      <c r="G29" s="63">
        <v>5000000</v>
      </c>
      <c r="H29" s="64">
        <f t="shared" si="1"/>
        <v>0</v>
      </c>
      <c r="I29" s="64">
        <v>7000000</v>
      </c>
      <c r="J29" s="29">
        <f t="shared" si="2"/>
        <v>-100</v>
      </c>
      <c r="K29" s="30">
        <f t="shared" si="3"/>
        <v>0</v>
      </c>
      <c r="L29" s="83">
        <v>13642545</v>
      </c>
      <c r="M29" s="84">
        <v>-13526761</v>
      </c>
      <c r="N29" s="31">
        <f t="shared" si="4"/>
        <v>-21.99003191853133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13642545</v>
      </c>
      <c r="M30" s="84">
        <v>-13526761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21592450</v>
      </c>
      <c r="D31" s="63">
        <v>18195112</v>
      </c>
      <c r="E31" s="64">
        <f t="shared" si="0"/>
        <v>-3397338</v>
      </c>
      <c r="F31" s="62">
        <v>15918000</v>
      </c>
      <c r="G31" s="63">
        <v>22660739</v>
      </c>
      <c r="H31" s="64">
        <f t="shared" si="1"/>
        <v>6742739</v>
      </c>
      <c r="I31" s="64">
        <v>23486201</v>
      </c>
      <c r="J31" s="29">
        <f t="shared" si="2"/>
        <v>-15.733916253134778</v>
      </c>
      <c r="K31" s="30">
        <f t="shared" si="3"/>
        <v>42.35920969971102</v>
      </c>
      <c r="L31" s="83">
        <v>13642545</v>
      </c>
      <c r="M31" s="84">
        <v>-13526761</v>
      </c>
      <c r="N31" s="31">
        <f t="shared" si="4"/>
        <v>-24.90252368601313</v>
      </c>
      <c r="O31" s="30">
        <f t="shared" si="5"/>
        <v>-49.84740249347202</v>
      </c>
      <c r="P31" s="5"/>
      <c r="Q31" s="32"/>
    </row>
    <row r="32" spans="1:17" ht="12.75">
      <c r="A32" s="6" t="s">
        <v>16</v>
      </c>
      <c r="B32" s="28" t="s">
        <v>39</v>
      </c>
      <c r="C32" s="62">
        <v>8494550</v>
      </c>
      <c r="D32" s="63">
        <v>33938432</v>
      </c>
      <c r="E32" s="64">
        <f t="shared" si="0"/>
        <v>25443882</v>
      </c>
      <c r="F32" s="62">
        <v>16440000</v>
      </c>
      <c r="G32" s="63">
        <v>53500</v>
      </c>
      <c r="H32" s="64">
        <f t="shared" si="1"/>
        <v>-16386500</v>
      </c>
      <c r="I32" s="64">
        <v>12920354</v>
      </c>
      <c r="J32" s="29">
        <f t="shared" si="2"/>
        <v>299.5318410039378</v>
      </c>
      <c r="K32" s="30">
        <f t="shared" si="3"/>
        <v>-99.67457420924575</v>
      </c>
      <c r="L32" s="83">
        <v>13642545</v>
      </c>
      <c r="M32" s="84">
        <v>-13526761</v>
      </c>
      <c r="N32" s="31">
        <f t="shared" si="4"/>
        <v>186.50392577044826</v>
      </c>
      <c r="O32" s="30">
        <f t="shared" si="5"/>
        <v>121.14134344504201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58087000</v>
      </c>
      <c r="D33" s="81">
        <v>71729545</v>
      </c>
      <c r="E33" s="82">
        <f t="shared" si="0"/>
        <v>13642545</v>
      </c>
      <c r="F33" s="80">
        <v>62958000</v>
      </c>
      <c r="G33" s="81">
        <v>49431239</v>
      </c>
      <c r="H33" s="82">
        <f t="shared" si="1"/>
        <v>-13526761</v>
      </c>
      <c r="I33" s="82">
        <v>55093446</v>
      </c>
      <c r="J33" s="57">
        <f t="shared" si="2"/>
        <v>23.48639971077866</v>
      </c>
      <c r="K33" s="58">
        <f t="shared" si="3"/>
        <v>-21.48537278820801</v>
      </c>
      <c r="L33" s="95">
        <v>13642545</v>
      </c>
      <c r="M33" s="96">
        <v>-13526761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42948285</v>
      </c>
      <c r="D8" s="63">
        <v>44680526</v>
      </c>
      <c r="E8" s="64">
        <f>$D8-$C8</f>
        <v>1732241</v>
      </c>
      <c r="F8" s="62">
        <v>45095697</v>
      </c>
      <c r="G8" s="63">
        <v>46914552</v>
      </c>
      <c r="H8" s="64">
        <f>$G8-$F8</f>
        <v>1818855</v>
      </c>
      <c r="I8" s="64">
        <v>49260277</v>
      </c>
      <c r="J8" s="29">
        <f>IF(($C8=0),0,(($E8/$C8)*100))</f>
        <v>4.033318210494318</v>
      </c>
      <c r="K8" s="30">
        <f>IF(($F8=0),0,(($H8/$F8)*100))</f>
        <v>4.033322735869899</v>
      </c>
      <c r="L8" s="83">
        <v>182076</v>
      </c>
      <c r="M8" s="84">
        <v>-5738172</v>
      </c>
      <c r="N8" s="31">
        <f>IF(($L8=0),0,(($E8/$L8)*100))</f>
        <v>951.3834882137129</v>
      </c>
      <c r="O8" s="30">
        <f>IF(($M8=0),0,(($H8/$M8)*100))</f>
        <v>-31.697463931021936</v>
      </c>
      <c r="P8" s="5"/>
      <c r="Q8" s="32"/>
    </row>
    <row r="9" spans="1:17" ht="12.75">
      <c r="A9" s="2" t="s">
        <v>16</v>
      </c>
      <c r="B9" s="28" t="s">
        <v>19</v>
      </c>
      <c r="C9" s="62">
        <v>143363505</v>
      </c>
      <c r="D9" s="63">
        <v>156559124</v>
      </c>
      <c r="E9" s="64">
        <f>$D9-$C9</f>
        <v>13195619</v>
      </c>
      <c r="F9" s="62">
        <v>154499478</v>
      </c>
      <c r="G9" s="63">
        <v>166729831</v>
      </c>
      <c r="H9" s="64">
        <f>$G9-$F9</f>
        <v>12230353</v>
      </c>
      <c r="I9" s="64">
        <v>178029041</v>
      </c>
      <c r="J9" s="29">
        <f>IF(($C9=0),0,(($E9/$C9)*100))</f>
        <v>9.204308307054854</v>
      </c>
      <c r="K9" s="30">
        <f>IF(($F9=0),0,(($H9/$F9)*100))</f>
        <v>7.916112829843995</v>
      </c>
      <c r="L9" s="83">
        <v>182076</v>
      </c>
      <c r="M9" s="84">
        <v>-5738172</v>
      </c>
      <c r="N9" s="31">
        <f>IF(($L9=0),0,(($E9/$L9)*100))</f>
        <v>7247.313759089611</v>
      </c>
      <c r="O9" s="30">
        <f>IF(($M9=0),0,(($H9/$M9)*100))</f>
        <v>-213.14023002447468</v>
      </c>
      <c r="P9" s="5"/>
      <c r="Q9" s="32"/>
    </row>
    <row r="10" spans="1:17" ht="12.75">
      <c r="A10" s="2" t="s">
        <v>16</v>
      </c>
      <c r="B10" s="28" t="s">
        <v>20</v>
      </c>
      <c r="C10" s="62">
        <v>152187670</v>
      </c>
      <c r="D10" s="63">
        <v>137441886</v>
      </c>
      <c r="E10" s="64">
        <f aca="true" t="shared" si="0" ref="E10:E33">$D10-$C10</f>
        <v>-14745784</v>
      </c>
      <c r="F10" s="62">
        <v>164897530</v>
      </c>
      <c r="G10" s="63">
        <v>145110150</v>
      </c>
      <c r="H10" s="64">
        <f aca="true" t="shared" si="1" ref="H10:H33">$G10-$F10</f>
        <v>-19787380</v>
      </c>
      <c r="I10" s="64">
        <v>151373589</v>
      </c>
      <c r="J10" s="29">
        <f aca="true" t="shared" si="2" ref="J10:J33">IF(($C10=0),0,(($E10/$C10)*100))</f>
        <v>-9.68921069624103</v>
      </c>
      <c r="K10" s="30">
        <f aca="true" t="shared" si="3" ref="K10:K33">IF(($F10=0),0,(($H10/$F10)*100))</f>
        <v>-11.999803756914975</v>
      </c>
      <c r="L10" s="83">
        <v>182076</v>
      </c>
      <c r="M10" s="84">
        <v>-5738172</v>
      </c>
      <c r="N10" s="31">
        <f aca="true" t="shared" si="4" ref="N10:N33">IF(($L10=0),0,(($E10/$L10)*100))</f>
        <v>-8098.697247303324</v>
      </c>
      <c r="O10" s="30">
        <f aca="true" t="shared" si="5" ref="O10:O33">IF(($M10=0),0,(($H10/$M10)*100))</f>
        <v>344.83769395549666</v>
      </c>
      <c r="P10" s="5"/>
      <c r="Q10" s="32"/>
    </row>
    <row r="11" spans="1:17" ht="16.5">
      <c r="A11" s="6" t="s">
        <v>16</v>
      </c>
      <c r="B11" s="33" t="s">
        <v>21</v>
      </c>
      <c r="C11" s="65">
        <v>338499460</v>
      </c>
      <c r="D11" s="66">
        <v>338681536</v>
      </c>
      <c r="E11" s="67">
        <f t="shared" si="0"/>
        <v>182076</v>
      </c>
      <c r="F11" s="65">
        <v>364492705</v>
      </c>
      <c r="G11" s="66">
        <v>358754533</v>
      </c>
      <c r="H11" s="67">
        <f t="shared" si="1"/>
        <v>-5738172</v>
      </c>
      <c r="I11" s="67">
        <v>378662907</v>
      </c>
      <c r="J11" s="34">
        <f t="shared" si="2"/>
        <v>0.05378915523233036</v>
      </c>
      <c r="K11" s="35">
        <f t="shared" si="3"/>
        <v>-1.5742899436080622</v>
      </c>
      <c r="L11" s="85">
        <v>182076</v>
      </c>
      <c r="M11" s="86">
        <v>-5738172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125189643</v>
      </c>
      <c r="D13" s="63">
        <v>125541689</v>
      </c>
      <c r="E13" s="64">
        <f t="shared" si="0"/>
        <v>352046</v>
      </c>
      <c r="F13" s="62">
        <v>132555374</v>
      </c>
      <c r="G13" s="63">
        <v>131303534</v>
      </c>
      <c r="H13" s="64">
        <f t="shared" si="1"/>
        <v>-1251840</v>
      </c>
      <c r="I13" s="64">
        <v>137658754</v>
      </c>
      <c r="J13" s="29">
        <f t="shared" si="2"/>
        <v>0.28121016368742263</v>
      </c>
      <c r="K13" s="30">
        <f t="shared" si="3"/>
        <v>-0.9443902289468852</v>
      </c>
      <c r="L13" s="83">
        <v>-15375406</v>
      </c>
      <c r="M13" s="84">
        <v>-23617765</v>
      </c>
      <c r="N13" s="31">
        <f t="shared" si="4"/>
        <v>-2.289669619130708</v>
      </c>
      <c r="O13" s="30">
        <f t="shared" si="5"/>
        <v>5.300416868403932</v>
      </c>
      <c r="P13" s="5"/>
      <c r="Q13" s="32"/>
    </row>
    <row r="14" spans="1:17" ht="12.75">
      <c r="A14" s="2" t="s">
        <v>16</v>
      </c>
      <c r="B14" s="28" t="s">
        <v>24</v>
      </c>
      <c r="C14" s="62">
        <v>55312402</v>
      </c>
      <c r="D14" s="63">
        <v>28918827</v>
      </c>
      <c r="E14" s="64">
        <f t="shared" si="0"/>
        <v>-26393575</v>
      </c>
      <c r="F14" s="62">
        <v>58720160</v>
      </c>
      <c r="G14" s="63">
        <v>29525958</v>
      </c>
      <c r="H14" s="64">
        <f t="shared" si="1"/>
        <v>-29194202</v>
      </c>
      <c r="I14" s="64">
        <v>29243475</v>
      </c>
      <c r="J14" s="29">
        <f t="shared" si="2"/>
        <v>-47.717282283275274</v>
      </c>
      <c r="K14" s="30">
        <f t="shared" si="3"/>
        <v>-49.71751098770848</v>
      </c>
      <c r="L14" s="83">
        <v>-15375406</v>
      </c>
      <c r="M14" s="84">
        <v>-23617765</v>
      </c>
      <c r="N14" s="31">
        <f t="shared" si="4"/>
        <v>171.66099548850937</v>
      </c>
      <c r="O14" s="30">
        <f t="shared" si="5"/>
        <v>123.61119691046125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-15375406</v>
      </c>
      <c r="M15" s="84">
        <v>-23617765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72292530</v>
      </c>
      <c r="D16" s="63">
        <v>75703400</v>
      </c>
      <c r="E16" s="64">
        <f t="shared" si="0"/>
        <v>3410870</v>
      </c>
      <c r="F16" s="62">
        <v>78075932</v>
      </c>
      <c r="G16" s="63">
        <v>81002638</v>
      </c>
      <c r="H16" s="64">
        <f t="shared" si="1"/>
        <v>2926706</v>
      </c>
      <c r="I16" s="64">
        <v>86672823</v>
      </c>
      <c r="J16" s="29">
        <f t="shared" si="2"/>
        <v>4.718149994197188</v>
      </c>
      <c r="K16" s="30">
        <f t="shared" si="3"/>
        <v>3.7485380257772647</v>
      </c>
      <c r="L16" s="83">
        <v>-15375406</v>
      </c>
      <c r="M16" s="84">
        <v>-23617765</v>
      </c>
      <c r="N16" s="31">
        <f t="shared" si="4"/>
        <v>-22.183934525046038</v>
      </c>
      <c r="O16" s="30">
        <f t="shared" si="5"/>
        <v>-12.391968503370238</v>
      </c>
      <c r="P16" s="5"/>
      <c r="Q16" s="32"/>
    </row>
    <row r="17" spans="1:17" ht="12.75">
      <c r="A17" s="2" t="s">
        <v>16</v>
      </c>
      <c r="B17" s="28" t="s">
        <v>26</v>
      </c>
      <c r="C17" s="62">
        <v>101094054</v>
      </c>
      <c r="D17" s="63">
        <v>108349307</v>
      </c>
      <c r="E17" s="64">
        <f t="shared" si="0"/>
        <v>7255253</v>
      </c>
      <c r="F17" s="62">
        <v>110092983</v>
      </c>
      <c r="G17" s="63">
        <v>113994554</v>
      </c>
      <c r="H17" s="64">
        <f t="shared" si="1"/>
        <v>3901571</v>
      </c>
      <c r="I17" s="64">
        <v>122021309</v>
      </c>
      <c r="J17" s="41">
        <f t="shared" si="2"/>
        <v>7.176735636697288</v>
      </c>
      <c r="K17" s="30">
        <f t="shared" si="3"/>
        <v>3.5438870795244055</v>
      </c>
      <c r="L17" s="87">
        <v>-15375406</v>
      </c>
      <c r="M17" s="84">
        <v>-23617765</v>
      </c>
      <c r="N17" s="31">
        <f t="shared" si="4"/>
        <v>-47.18739134433263</v>
      </c>
      <c r="O17" s="30">
        <f t="shared" si="5"/>
        <v>-16.519645275494952</v>
      </c>
      <c r="P17" s="5"/>
      <c r="Q17" s="32"/>
    </row>
    <row r="18" spans="1:17" ht="16.5">
      <c r="A18" s="2" t="s">
        <v>16</v>
      </c>
      <c r="B18" s="33" t="s">
        <v>27</v>
      </c>
      <c r="C18" s="65">
        <v>353888629</v>
      </c>
      <c r="D18" s="66">
        <v>338513223</v>
      </c>
      <c r="E18" s="67">
        <f t="shared" si="0"/>
        <v>-15375406</v>
      </c>
      <c r="F18" s="65">
        <v>379444449</v>
      </c>
      <c r="G18" s="66">
        <v>355826684</v>
      </c>
      <c r="H18" s="67">
        <f t="shared" si="1"/>
        <v>-23617765</v>
      </c>
      <c r="I18" s="67">
        <v>375596361</v>
      </c>
      <c r="J18" s="42">
        <f t="shared" si="2"/>
        <v>-4.34470190337763</v>
      </c>
      <c r="K18" s="35">
        <f t="shared" si="3"/>
        <v>-6.224301096575009</v>
      </c>
      <c r="L18" s="88">
        <v>-15375406</v>
      </c>
      <c r="M18" s="86">
        <v>-23617765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-15389169</v>
      </c>
      <c r="D19" s="72">
        <v>168313</v>
      </c>
      <c r="E19" s="73">
        <f t="shared" si="0"/>
        <v>15557482</v>
      </c>
      <c r="F19" s="74">
        <v>-14951744</v>
      </c>
      <c r="G19" s="75">
        <v>2927849</v>
      </c>
      <c r="H19" s="76">
        <f t="shared" si="1"/>
        <v>17879593</v>
      </c>
      <c r="I19" s="76">
        <v>3066546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1465290</v>
      </c>
      <c r="M22" s="84">
        <v>5463227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700000</v>
      </c>
      <c r="D23" s="63">
        <v>3570111</v>
      </c>
      <c r="E23" s="64">
        <f t="shared" si="0"/>
        <v>2870111</v>
      </c>
      <c r="F23" s="62">
        <v>350000</v>
      </c>
      <c r="G23" s="63">
        <v>1657343</v>
      </c>
      <c r="H23" s="64">
        <f t="shared" si="1"/>
        <v>1307343</v>
      </c>
      <c r="I23" s="64">
        <v>465000</v>
      </c>
      <c r="J23" s="29">
        <f t="shared" si="2"/>
        <v>410.01585714285716</v>
      </c>
      <c r="K23" s="30">
        <f t="shared" si="3"/>
        <v>373.5265714285714</v>
      </c>
      <c r="L23" s="83">
        <v>1465290</v>
      </c>
      <c r="M23" s="84">
        <v>5463227</v>
      </c>
      <c r="N23" s="31">
        <f t="shared" si="4"/>
        <v>195.8732401094664</v>
      </c>
      <c r="O23" s="30">
        <f t="shared" si="5"/>
        <v>23.92986782354092</v>
      </c>
      <c r="P23" s="5"/>
      <c r="Q23" s="32"/>
    </row>
    <row r="24" spans="1:17" ht="12.75">
      <c r="A24" s="6" t="s">
        <v>16</v>
      </c>
      <c r="B24" s="28" t="s">
        <v>32</v>
      </c>
      <c r="C24" s="62">
        <v>21299771</v>
      </c>
      <c r="D24" s="63">
        <v>19894950</v>
      </c>
      <c r="E24" s="64">
        <f t="shared" si="0"/>
        <v>-1404821</v>
      </c>
      <c r="F24" s="62">
        <v>21431366</v>
      </c>
      <c r="G24" s="63">
        <v>25587250</v>
      </c>
      <c r="H24" s="64">
        <f t="shared" si="1"/>
        <v>4155884</v>
      </c>
      <c r="I24" s="64">
        <v>22058450</v>
      </c>
      <c r="J24" s="29">
        <f t="shared" si="2"/>
        <v>-6.59547466496236</v>
      </c>
      <c r="K24" s="30">
        <f t="shared" si="3"/>
        <v>19.39159641060677</v>
      </c>
      <c r="L24" s="83">
        <v>1465290</v>
      </c>
      <c r="M24" s="84">
        <v>5463227</v>
      </c>
      <c r="N24" s="31">
        <f t="shared" si="4"/>
        <v>-95.87324010946638</v>
      </c>
      <c r="O24" s="30">
        <f t="shared" si="5"/>
        <v>76.07013217645908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1465290</v>
      </c>
      <c r="M25" s="84">
        <v>5463227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21999771</v>
      </c>
      <c r="D26" s="66">
        <v>23465061</v>
      </c>
      <c r="E26" s="67">
        <f t="shared" si="0"/>
        <v>1465290</v>
      </c>
      <c r="F26" s="65">
        <v>21781366</v>
      </c>
      <c r="G26" s="66">
        <v>27244593</v>
      </c>
      <c r="H26" s="67">
        <f t="shared" si="1"/>
        <v>5463227</v>
      </c>
      <c r="I26" s="67">
        <v>22523450</v>
      </c>
      <c r="J26" s="42">
        <f t="shared" si="2"/>
        <v>6.660478420434466</v>
      </c>
      <c r="K26" s="35">
        <f t="shared" si="3"/>
        <v>25.082113766418505</v>
      </c>
      <c r="L26" s="88">
        <v>1465290</v>
      </c>
      <c r="M26" s="86">
        <v>5463227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1157744</v>
      </c>
      <c r="D28" s="63">
        <v>3123684</v>
      </c>
      <c r="E28" s="64">
        <f t="shared" si="0"/>
        <v>1965940</v>
      </c>
      <c r="F28" s="62">
        <v>0</v>
      </c>
      <c r="G28" s="63">
        <v>0</v>
      </c>
      <c r="H28" s="64">
        <f t="shared" si="1"/>
        <v>0</v>
      </c>
      <c r="I28" s="64">
        <v>2705926</v>
      </c>
      <c r="J28" s="29">
        <f t="shared" si="2"/>
        <v>169.80783316519023</v>
      </c>
      <c r="K28" s="30">
        <f t="shared" si="3"/>
        <v>0</v>
      </c>
      <c r="L28" s="83">
        <v>1465290</v>
      </c>
      <c r="M28" s="84">
        <v>5463227</v>
      </c>
      <c r="N28" s="31">
        <f t="shared" si="4"/>
        <v>134.1672979410219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5000000</v>
      </c>
      <c r="D29" s="63">
        <v>10042241</v>
      </c>
      <c r="E29" s="64">
        <f t="shared" si="0"/>
        <v>5042241</v>
      </c>
      <c r="F29" s="62">
        <v>5871000</v>
      </c>
      <c r="G29" s="63">
        <v>13091934</v>
      </c>
      <c r="H29" s="64">
        <f t="shared" si="1"/>
        <v>7220934</v>
      </c>
      <c r="I29" s="64">
        <v>7000000</v>
      </c>
      <c r="J29" s="29">
        <f t="shared" si="2"/>
        <v>100.84481999999998</v>
      </c>
      <c r="K29" s="30">
        <f t="shared" si="3"/>
        <v>122.99325498211549</v>
      </c>
      <c r="L29" s="83">
        <v>1465290</v>
      </c>
      <c r="M29" s="84">
        <v>5463227</v>
      </c>
      <c r="N29" s="31">
        <f t="shared" si="4"/>
        <v>344.1121552730176</v>
      </c>
      <c r="O29" s="30">
        <f t="shared" si="5"/>
        <v>132.17342058091307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1465290</v>
      </c>
      <c r="M30" s="84">
        <v>5463227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5101742</v>
      </c>
      <c r="D31" s="63">
        <v>0</v>
      </c>
      <c r="E31" s="64">
        <f t="shared" si="0"/>
        <v>-5101742</v>
      </c>
      <c r="F31" s="62">
        <v>7961230</v>
      </c>
      <c r="G31" s="63">
        <v>5170670</v>
      </c>
      <c r="H31" s="64">
        <f t="shared" si="1"/>
        <v>-2790560</v>
      </c>
      <c r="I31" s="64">
        <v>8050182</v>
      </c>
      <c r="J31" s="29">
        <f t="shared" si="2"/>
        <v>-100</v>
      </c>
      <c r="K31" s="30">
        <f t="shared" si="3"/>
        <v>-35.05187012559617</v>
      </c>
      <c r="L31" s="83">
        <v>1465290</v>
      </c>
      <c r="M31" s="84">
        <v>5463227</v>
      </c>
      <c r="N31" s="31">
        <f t="shared" si="4"/>
        <v>-348.1728531553481</v>
      </c>
      <c r="O31" s="30">
        <f t="shared" si="5"/>
        <v>-51.078968529039706</v>
      </c>
      <c r="P31" s="5"/>
      <c r="Q31" s="32"/>
    </row>
    <row r="32" spans="1:17" ht="12.75">
      <c r="A32" s="6" t="s">
        <v>16</v>
      </c>
      <c r="B32" s="28" t="s">
        <v>39</v>
      </c>
      <c r="C32" s="62">
        <v>10740285</v>
      </c>
      <c r="D32" s="63">
        <v>10299136</v>
      </c>
      <c r="E32" s="64">
        <f t="shared" si="0"/>
        <v>-441149</v>
      </c>
      <c r="F32" s="62">
        <v>7949136</v>
      </c>
      <c r="G32" s="63">
        <v>8981989</v>
      </c>
      <c r="H32" s="64">
        <f t="shared" si="1"/>
        <v>1032853</v>
      </c>
      <c r="I32" s="64">
        <v>4767342</v>
      </c>
      <c r="J32" s="29">
        <f t="shared" si="2"/>
        <v>-4.10742359257692</v>
      </c>
      <c r="K32" s="30">
        <f t="shared" si="3"/>
        <v>12.993273734403338</v>
      </c>
      <c r="L32" s="83">
        <v>1465290</v>
      </c>
      <c r="M32" s="84">
        <v>5463227</v>
      </c>
      <c r="N32" s="31">
        <f t="shared" si="4"/>
        <v>-30.106600058691452</v>
      </c>
      <c r="O32" s="30">
        <f t="shared" si="5"/>
        <v>18.90554794812663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21999771</v>
      </c>
      <c r="D33" s="81">
        <v>23465061</v>
      </c>
      <c r="E33" s="82">
        <f t="shared" si="0"/>
        <v>1465290</v>
      </c>
      <c r="F33" s="80">
        <v>21781366</v>
      </c>
      <c r="G33" s="81">
        <v>27244593</v>
      </c>
      <c r="H33" s="82">
        <f t="shared" si="1"/>
        <v>5463227</v>
      </c>
      <c r="I33" s="82">
        <v>22523450</v>
      </c>
      <c r="J33" s="57">
        <f t="shared" si="2"/>
        <v>6.660478420434466</v>
      </c>
      <c r="K33" s="58">
        <f t="shared" si="3"/>
        <v>25.082113766418505</v>
      </c>
      <c r="L33" s="95">
        <v>1465290</v>
      </c>
      <c r="M33" s="96">
        <v>5463227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5778855</v>
      </c>
      <c r="M8" s="84">
        <v>-946170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5778855</v>
      </c>
      <c r="M9" s="84">
        <v>-946170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102666055</v>
      </c>
      <c r="D10" s="63">
        <v>108444910</v>
      </c>
      <c r="E10" s="64">
        <f aca="true" t="shared" si="0" ref="E10:E33">$D10-$C10</f>
        <v>5778855</v>
      </c>
      <c r="F10" s="62">
        <v>106681450</v>
      </c>
      <c r="G10" s="63">
        <v>105735280</v>
      </c>
      <c r="H10" s="64">
        <f aca="true" t="shared" si="1" ref="H10:H33">$G10-$F10</f>
        <v>-946170</v>
      </c>
      <c r="I10" s="64">
        <v>109232342</v>
      </c>
      <c r="J10" s="29">
        <f aca="true" t="shared" si="2" ref="J10:J33">IF(($C10=0),0,(($E10/$C10)*100))</f>
        <v>5.62878840528157</v>
      </c>
      <c r="K10" s="30">
        <f aca="true" t="shared" si="3" ref="K10:K33">IF(($F10=0),0,(($H10/$F10)*100))</f>
        <v>-0.8869114546155867</v>
      </c>
      <c r="L10" s="83">
        <v>5778855</v>
      </c>
      <c r="M10" s="84">
        <v>-946170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102666055</v>
      </c>
      <c r="D11" s="66">
        <v>108444910</v>
      </c>
      <c r="E11" s="67">
        <f t="shared" si="0"/>
        <v>5778855</v>
      </c>
      <c r="F11" s="65">
        <v>106681450</v>
      </c>
      <c r="G11" s="66">
        <v>105735280</v>
      </c>
      <c r="H11" s="67">
        <f t="shared" si="1"/>
        <v>-946170</v>
      </c>
      <c r="I11" s="67">
        <v>109232342</v>
      </c>
      <c r="J11" s="34">
        <f t="shared" si="2"/>
        <v>5.62878840528157</v>
      </c>
      <c r="K11" s="35">
        <f t="shared" si="3"/>
        <v>-0.8869114546155867</v>
      </c>
      <c r="L11" s="85">
        <v>5778855</v>
      </c>
      <c r="M11" s="86">
        <v>-946170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56794460</v>
      </c>
      <c r="D13" s="63">
        <v>58477432</v>
      </c>
      <c r="E13" s="64">
        <f t="shared" si="0"/>
        <v>1682972</v>
      </c>
      <c r="F13" s="62">
        <v>61142785</v>
      </c>
      <c r="G13" s="63">
        <v>59945950</v>
      </c>
      <c r="H13" s="64">
        <f t="shared" si="1"/>
        <v>-1196835</v>
      </c>
      <c r="I13" s="64">
        <v>62153218</v>
      </c>
      <c r="J13" s="29">
        <f t="shared" si="2"/>
        <v>2.963267896199735</v>
      </c>
      <c r="K13" s="30">
        <f t="shared" si="3"/>
        <v>-1.9574427301602308</v>
      </c>
      <c r="L13" s="83">
        <v>4293326</v>
      </c>
      <c r="M13" s="84">
        <v>-3830427</v>
      </c>
      <c r="N13" s="31">
        <f t="shared" si="4"/>
        <v>39.19972534114577</v>
      </c>
      <c r="O13" s="30">
        <f t="shared" si="5"/>
        <v>31.245472110550597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0</v>
      </c>
      <c r="E14" s="64">
        <f t="shared" si="0"/>
        <v>0</v>
      </c>
      <c r="F14" s="62">
        <v>0</v>
      </c>
      <c r="G14" s="63">
        <v>0</v>
      </c>
      <c r="H14" s="64">
        <f t="shared" si="1"/>
        <v>0</v>
      </c>
      <c r="I14" s="64">
        <v>3</v>
      </c>
      <c r="J14" s="29">
        <f t="shared" si="2"/>
        <v>0</v>
      </c>
      <c r="K14" s="30">
        <f t="shared" si="3"/>
        <v>0</v>
      </c>
      <c r="L14" s="83">
        <v>4293326</v>
      </c>
      <c r="M14" s="84">
        <v>-3830427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4293326</v>
      </c>
      <c r="M15" s="84">
        <v>-3830427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4293326</v>
      </c>
      <c r="M16" s="84">
        <v>-3830427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47150198</v>
      </c>
      <c r="D17" s="63">
        <v>49760552</v>
      </c>
      <c r="E17" s="64">
        <f t="shared" si="0"/>
        <v>2610354</v>
      </c>
      <c r="F17" s="62">
        <v>48349632</v>
      </c>
      <c r="G17" s="63">
        <v>45716040</v>
      </c>
      <c r="H17" s="64">
        <f t="shared" si="1"/>
        <v>-2633592</v>
      </c>
      <c r="I17" s="64">
        <v>47070057</v>
      </c>
      <c r="J17" s="41">
        <f t="shared" si="2"/>
        <v>5.536252467062811</v>
      </c>
      <c r="K17" s="30">
        <f t="shared" si="3"/>
        <v>-5.4469742396384735</v>
      </c>
      <c r="L17" s="87">
        <v>4293326</v>
      </c>
      <c r="M17" s="84">
        <v>-3830427</v>
      </c>
      <c r="N17" s="31">
        <f t="shared" si="4"/>
        <v>60.800274658854235</v>
      </c>
      <c r="O17" s="30">
        <f t="shared" si="5"/>
        <v>68.7545278894494</v>
      </c>
      <c r="P17" s="5"/>
      <c r="Q17" s="32"/>
    </row>
    <row r="18" spans="1:17" ht="16.5">
      <c r="A18" s="2" t="s">
        <v>16</v>
      </c>
      <c r="B18" s="33" t="s">
        <v>27</v>
      </c>
      <c r="C18" s="65">
        <v>103944658</v>
      </c>
      <c r="D18" s="66">
        <v>108237984</v>
      </c>
      <c r="E18" s="67">
        <f t="shared" si="0"/>
        <v>4293326</v>
      </c>
      <c r="F18" s="65">
        <v>109492417</v>
      </c>
      <c r="G18" s="66">
        <v>105661990</v>
      </c>
      <c r="H18" s="67">
        <f t="shared" si="1"/>
        <v>-3830427</v>
      </c>
      <c r="I18" s="67">
        <v>109223278</v>
      </c>
      <c r="J18" s="42">
        <f t="shared" si="2"/>
        <v>4.130396003611845</v>
      </c>
      <c r="K18" s="35">
        <f t="shared" si="3"/>
        <v>-3.4983491139847613</v>
      </c>
      <c r="L18" s="88">
        <v>4293326</v>
      </c>
      <c r="M18" s="86">
        <v>-3830427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-1278603</v>
      </c>
      <c r="D19" s="72">
        <v>206926</v>
      </c>
      <c r="E19" s="73">
        <f t="shared" si="0"/>
        <v>1485529</v>
      </c>
      <c r="F19" s="74">
        <v>-2810967</v>
      </c>
      <c r="G19" s="75">
        <v>73290</v>
      </c>
      <c r="H19" s="76">
        <f t="shared" si="1"/>
        <v>2884257</v>
      </c>
      <c r="I19" s="76">
        <v>9064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2455500</v>
      </c>
      <c r="M22" s="84">
        <v>-260000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260000</v>
      </c>
      <c r="D23" s="63">
        <v>2115500</v>
      </c>
      <c r="E23" s="64">
        <f t="shared" si="0"/>
        <v>1855500</v>
      </c>
      <c r="F23" s="62">
        <v>260000</v>
      </c>
      <c r="G23" s="63">
        <v>0</v>
      </c>
      <c r="H23" s="64">
        <f t="shared" si="1"/>
        <v>-260000</v>
      </c>
      <c r="I23" s="64">
        <v>15</v>
      </c>
      <c r="J23" s="29">
        <f t="shared" si="2"/>
        <v>713.6538461538462</v>
      </c>
      <c r="K23" s="30">
        <f t="shared" si="3"/>
        <v>-100</v>
      </c>
      <c r="L23" s="83">
        <v>2455500</v>
      </c>
      <c r="M23" s="84">
        <v>-260000</v>
      </c>
      <c r="N23" s="31">
        <f t="shared" si="4"/>
        <v>75.56505803298718</v>
      </c>
      <c r="O23" s="30">
        <f t="shared" si="5"/>
        <v>100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600000</v>
      </c>
      <c r="E24" s="64">
        <f t="shared" si="0"/>
        <v>600000</v>
      </c>
      <c r="F24" s="62">
        <v>0</v>
      </c>
      <c r="G24" s="63">
        <v>0</v>
      </c>
      <c r="H24" s="64">
        <f t="shared" si="1"/>
        <v>0</v>
      </c>
      <c r="I24" s="64">
        <v>4</v>
      </c>
      <c r="J24" s="29">
        <f t="shared" si="2"/>
        <v>0</v>
      </c>
      <c r="K24" s="30">
        <f t="shared" si="3"/>
        <v>0</v>
      </c>
      <c r="L24" s="83">
        <v>2455500</v>
      </c>
      <c r="M24" s="84">
        <v>-260000</v>
      </c>
      <c r="N24" s="31">
        <f t="shared" si="4"/>
        <v>24.434941967012826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2455500</v>
      </c>
      <c r="M25" s="84">
        <v>-260000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260000</v>
      </c>
      <c r="D26" s="66">
        <v>2715500</v>
      </c>
      <c r="E26" s="67">
        <f t="shared" si="0"/>
        <v>2455500</v>
      </c>
      <c r="F26" s="65">
        <v>260000</v>
      </c>
      <c r="G26" s="66">
        <v>0</v>
      </c>
      <c r="H26" s="67">
        <f t="shared" si="1"/>
        <v>-260000</v>
      </c>
      <c r="I26" s="67">
        <v>19</v>
      </c>
      <c r="J26" s="42">
        <f t="shared" si="2"/>
        <v>944.4230769230769</v>
      </c>
      <c r="K26" s="35">
        <f t="shared" si="3"/>
        <v>-100</v>
      </c>
      <c r="L26" s="88">
        <v>2455500</v>
      </c>
      <c r="M26" s="86">
        <v>-260000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2455500</v>
      </c>
      <c r="M28" s="84">
        <v>-260000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2455500</v>
      </c>
      <c r="M29" s="84">
        <v>-260000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2455500</v>
      </c>
      <c r="M30" s="84">
        <v>-260000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2455500</v>
      </c>
      <c r="M31" s="84">
        <v>-260000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260000</v>
      </c>
      <c r="D32" s="63">
        <v>2715500</v>
      </c>
      <c r="E32" s="64">
        <f t="shared" si="0"/>
        <v>2455500</v>
      </c>
      <c r="F32" s="62">
        <v>260000</v>
      </c>
      <c r="G32" s="63">
        <v>0</v>
      </c>
      <c r="H32" s="64">
        <f t="shared" si="1"/>
        <v>-260000</v>
      </c>
      <c r="I32" s="64">
        <v>19</v>
      </c>
      <c r="J32" s="29">
        <f t="shared" si="2"/>
        <v>944.4230769230769</v>
      </c>
      <c r="K32" s="30">
        <f t="shared" si="3"/>
        <v>-100</v>
      </c>
      <c r="L32" s="83">
        <v>2455500</v>
      </c>
      <c r="M32" s="84">
        <v>-260000</v>
      </c>
      <c r="N32" s="31">
        <f t="shared" si="4"/>
        <v>100</v>
      </c>
      <c r="O32" s="30">
        <f t="shared" si="5"/>
        <v>100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260000</v>
      </c>
      <c r="D33" s="81">
        <v>2715500</v>
      </c>
      <c r="E33" s="82">
        <f t="shared" si="0"/>
        <v>2455500</v>
      </c>
      <c r="F33" s="80">
        <v>260000</v>
      </c>
      <c r="G33" s="81">
        <v>0</v>
      </c>
      <c r="H33" s="82">
        <f t="shared" si="1"/>
        <v>-260000</v>
      </c>
      <c r="I33" s="82">
        <v>19</v>
      </c>
      <c r="J33" s="57">
        <f t="shared" si="2"/>
        <v>944.4230769230769</v>
      </c>
      <c r="K33" s="58">
        <f t="shared" si="3"/>
        <v>-100</v>
      </c>
      <c r="L33" s="95">
        <v>2455500</v>
      </c>
      <c r="M33" s="96">
        <v>-260000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51357638</v>
      </c>
      <c r="D8" s="63">
        <v>51274481</v>
      </c>
      <c r="E8" s="64">
        <f>$D8-$C8</f>
        <v>-83157</v>
      </c>
      <c r="F8" s="62">
        <v>54439100</v>
      </c>
      <c r="G8" s="63">
        <v>54607322</v>
      </c>
      <c r="H8" s="64">
        <f>$G8-$F8</f>
        <v>168222</v>
      </c>
      <c r="I8" s="64">
        <v>58156799</v>
      </c>
      <c r="J8" s="29">
        <f>IF(($C8=0),0,(($E8/$C8)*100))</f>
        <v>-0.16191749316820217</v>
      </c>
      <c r="K8" s="30">
        <f>IF(($F8=0),0,(($H8/$F8)*100))</f>
        <v>0.30900951705667434</v>
      </c>
      <c r="L8" s="83">
        <v>-2941789</v>
      </c>
      <c r="M8" s="84">
        <v>3501594</v>
      </c>
      <c r="N8" s="31">
        <f>IF(($L8=0),0,(($E8/$L8)*100))</f>
        <v>2.826749301190534</v>
      </c>
      <c r="O8" s="30">
        <f>IF(($M8=0),0,(($H8/$M8)*100))</f>
        <v>4.804154907736305</v>
      </c>
      <c r="P8" s="5"/>
      <c r="Q8" s="32"/>
    </row>
    <row r="9" spans="1:17" ht="12.75">
      <c r="A9" s="2" t="s">
        <v>16</v>
      </c>
      <c r="B9" s="28" t="s">
        <v>19</v>
      </c>
      <c r="C9" s="62">
        <v>168349627</v>
      </c>
      <c r="D9" s="63">
        <v>169263077</v>
      </c>
      <c r="E9" s="64">
        <f>$D9-$C9</f>
        <v>913450</v>
      </c>
      <c r="F9" s="62">
        <v>178319867</v>
      </c>
      <c r="G9" s="63">
        <v>189743105</v>
      </c>
      <c r="H9" s="64">
        <f>$G9-$F9</f>
        <v>11423238</v>
      </c>
      <c r="I9" s="64">
        <v>213907705</v>
      </c>
      <c r="J9" s="29">
        <f>IF(($C9=0),0,(($E9/$C9)*100))</f>
        <v>0.5425910447666155</v>
      </c>
      <c r="K9" s="30">
        <f>IF(($F9=0),0,(($H9/$F9)*100))</f>
        <v>6.406037752372258</v>
      </c>
      <c r="L9" s="83">
        <v>-2941789</v>
      </c>
      <c r="M9" s="84">
        <v>3501594</v>
      </c>
      <c r="N9" s="31">
        <f>IF(($L9=0),0,(($E9/$L9)*100))</f>
        <v>-31.05083335344581</v>
      </c>
      <c r="O9" s="30">
        <f>IF(($M9=0),0,(($H9/$M9)*100))</f>
        <v>326.22965426602855</v>
      </c>
      <c r="P9" s="5"/>
      <c r="Q9" s="32"/>
    </row>
    <row r="10" spans="1:17" ht="12.75">
      <c r="A10" s="2" t="s">
        <v>16</v>
      </c>
      <c r="B10" s="28" t="s">
        <v>20</v>
      </c>
      <c r="C10" s="62">
        <v>129325417</v>
      </c>
      <c r="D10" s="63">
        <v>125553335</v>
      </c>
      <c r="E10" s="64">
        <f aca="true" t="shared" si="0" ref="E10:E33">$D10-$C10</f>
        <v>-3772082</v>
      </c>
      <c r="F10" s="62">
        <v>136424354</v>
      </c>
      <c r="G10" s="63">
        <v>128334488</v>
      </c>
      <c r="H10" s="64">
        <f aca="true" t="shared" si="1" ref="H10:H33">$G10-$F10</f>
        <v>-8089866</v>
      </c>
      <c r="I10" s="64">
        <v>117604417</v>
      </c>
      <c r="J10" s="29">
        <f aca="true" t="shared" si="2" ref="J10:J33">IF(($C10=0),0,(($E10/$C10)*100))</f>
        <v>-2.916736777272483</v>
      </c>
      <c r="K10" s="30">
        <f aca="true" t="shared" si="3" ref="K10:K33">IF(($F10=0),0,(($H10/$F10)*100))</f>
        <v>-5.929928024434699</v>
      </c>
      <c r="L10" s="83">
        <v>-2941789</v>
      </c>
      <c r="M10" s="84">
        <v>3501594</v>
      </c>
      <c r="N10" s="31">
        <f aca="true" t="shared" si="4" ref="N10:N33">IF(($L10=0),0,(($E10/$L10)*100))</f>
        <v>128.22408405225528</v>
      </c>
      <c r="O10" s="30">
        <f aca="true" t="shared" si="5" ref="O10:O33">IF(($M10=0),0,(($H10/$M10)*100))</f>
        <v>-231.0338091737649</v>
      </c>
      <c r="P10" s="5"/>
      <c r="Q10" s="32"/>
    </row>
    <row r="11" spans="1:17" ht="16.5">
      <c r="A11" s="6" t="s">
        <v>16</v>
      </c>
      <c r="B11" s="33" t="s">
        <v>21</v>
      </c>
      <c r="C11" s="65">
        <v>349032682</v>
      </c>
      <c r="D11" s="66">
        <v>346090893</v>
      </c>
      <c r="E11" s="67">
        <f t="shared" si="0"/>
        <v>-2941789</v>
      </c>
      <c r="F11" s="65">
        <v>369183321</v>
      </c>
      <c r="G11" s="66">
        <v>372684915</v>
      </c>
      <c r="H11" s="67">
        <f t="shared" si="1"/>
        <v>3501594</v>
      </c>
      <c r="I11" s="67">
        <v>389668921</v>
      </c>
      <c r="J11" s="34">
        <f t="shared" si="2"/>
        <v>-0.8428405566903332</v>
      </c>
      <c r="K11" s="35">
        <f t="shared" si="3"/>
        <v>0.9484702587633963</v>
      </c>
      <c r="L11" s="85">
        <v>-2941789</v>
      </c>
      <c r="M11" s="86">
        <v>3501594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130895755</v>
      </c>
      <c r="D13" s="63">
        <v>125299810</v>
      </c>
      <c r="E13" s="64">
        <f t="shared" si="0"/>
        <v>-5595945</v>
      </c>
      <c r="F13" s="62">
        <v>138779085</v>
      </c>
      <c r="G13" s="63">
        <v>131204360</v>
      </c>
      <c r="H13" s="64">
        <f t="shared" si="1"/>
        <v>-7574725</v>
      </c>
      <c r="I13" s="64">
        <v>136857040</v>
      </c>
      <c r="J13" s="29">
        <f t="shared" si="2"/>
        <v>-4.275115720903249</v>
      </c>
      <c r="K13" s="30">
        <f t="shared" si="3"/>
        <v>-5.458117121899168</v>
      </c>
      <c r="L13" s="83">
        <v>-14762644</v>
      </c>
      <c r="M13" s="84">
        <v>-18969518</v>
      </c>
      <c r="N13" s="31">
        <f t="shared" si="4"/>
        <v>37.90611627564818</v>
      </c>
      <c r="O13" s="30">
        <f t="shared" si="5"/>
        <v>39.93103567523434</v>
      </c>
      <c r="P13" s="5"/>
      <c r="Q13" s="32"/>
    </row>
    <row r="14" spans="1:17" ht="12.75">
      <c r="A14" s="2" t="s">
        <v>16</v>
      </c>
      <c r="B14" s="28" t="s">
        <v>24</v>
      </c>
      <c r="C14" s="62">
        <v>52317000</v>
      </c>
      <c r="D14" s="63">
        <v>29577000</v>
      </c>
      <c r="E14" s="64">
        <f t="shared" si="0"/>
        <v>-22740000</v>
      </c>
      <c r="F14" s="62">
        <v>54139000</v>
      </c>
      <c r="G14" s="63">
        <v>31701000</v>
      </c>
      <c r="H14" s="64">
        <f t="shared" si="1"/>
        <v>-22438000</v>
      </c>
      <c r="I14" s="64">
        <v>34231000</v>
      </c>
      <c r="J14" s="29">
        <f t="shared" si="2"/>
        <v>-43.46579505705602</v>
      </c>
      <c r="K14" s="30">
        <f t="shared" si="3"/>
        <v>-41.44516891704686</v>
      </c>
      <c r="L14" s="83">
        <v>-14762644</v>
      </c>
      <c r="M14" s="84">
        <v>-18969518</v>
      </c>
      <c r="N14" s="31">
        <f t="shared" si="4"/>
        <v>154.03744749246815</v>
      </c>
      <c r="O14" s="30">
        <f t="shared" si="5"/>
        <v>118.28450253717568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-14762644</v>
      </c>
      <c r="M15" s="84">
        <v>-18969518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93835000</v>
      </c>
      <c r="D16" s="63">
        <v>100857000</v>
      </c>
      <c r="E16" s="64">
        <f t="shared" si="0"/>
        <v>7022000</v>
      </c>
      <c r="F16" s="62">
        <v>102186000</v>
      </c>
      <c r="G16" s="63">
        <v>109833000</v>
      </c>
      <c r="H16" s="64">
        <f t="shared" si="1"/>
        <v>7647000</v>
      </c>
      <c r="I16" s="64">
        <v>119608000</v>
      </c>
      <c r="J16" s="29">
        <f t="shared" si="2"/>
        <v>7.483348430756115</v>
      </c>
      <c r="K16" s="30">
        <f t="shared" si="3"/>
        <v>7.483412600551935</v>
      </c>
      <c r="L16" s="83">
        <v>-14762644</v>
      </c>
      <c r="M16" s="84">
        <v>-18969518</v>
      </c>
      <c r="N16" s="31">
        <f t="shared" si="4"/>
        <v>-47.56600511398907</v>
      </c>
      <c r="O16" s="30">
        <f t="shared" si="5"/>
        <v>-40.312041666003324</v>
      </c>
      <c r="P16" s="5"/>
      <c r="Q16" s="32"/>
    </row>
    <row r="17" spans="1:17" ht="12.75">
      <c r="A17" s="2" t="s">
        <v>16</v>
      </c>
      <c r="B17" s="28" t="s">
        <v>26</v>
      </c>
      <c r="C17" s="62">
        <v>101451021</v>
      </c>
      <c r="D17" s="63">
        <v>108002322</v>
      </c>
      <c r="E17" s="64">
        <f t="shared" si="0"/>
        <v>6551301</v>
      </c>
      <c r="F17" s="62">
        <v>99445055</v>
      </c>
      <c r="G17" s="63">
        <v>102841262</v>
      </c>
      <c r="H17" s="64">
        <f t="shared" si="1"/>
        <v>3396207</v>
      </c>
      <c r="I17" s="64">
        <v>91198214</v>
      </c>
      <c r="J17" s="41">
        <f t="shared" si="2"/>
        <v>6.457599869793326</v>
      </c>
      <c r="K17" s="30">
        <f t="shared" si="3"/>
        <v>3.4151592555306047</v>
      </c>
      <c r="L17" s="87">
        <v>-14762644</v>
      </c>
      <c r="M17" s="84">
        <v>-18969518</v>
      </c>
      <c r="N17" s="31">
        <f t="shared" si="4"/>
        <v>-44.37755865412727</v>
      </c>
      <c r="O17" s="30">
        <f t="shared" si="5"/>
        <v>-17.903496546406714</v>
      </c>
      <c r="P17" s="5"/>
      <c r="Q17" s="32"/>
    </row>
    <row r="18" spans="1:17" ht="16.5">
      <c r="A18" s="2" t="s">
        <v>16</v>
      </c>
      <c r="B18" s="33" t="s">
        <v>27</v>
      </c>
      <c r="C18" s="65">
        <v>378498776</v>
      </c>
      <c r="D18" s="66">
        <v>363736132</v>
      </c>
      <c r="E18" s="67">
        <f t="shared" si="0"/>
        <v>-14762644</v>
      </c>
      <c r="F18" s="65">
        <v>394549140</v>
      </c>
      <c r="G18" s="66">
        <v>375579622</v>
      </c>
      <c r="H18" s="67">
        <f t="shared" si="1"/>
        <v>-18969518</v>
      </c>
      <c r="I18" s="67">
        <v>381894254</v>
      </c>
      <c r="J18" s="42">
        <f t="shared" si="2"/>
        <v>-3.900314858613968</v>
      </c>
      <c r="K18" s="35">
        <f t="shared" si="3"/>
        <v>-4.8078974395939635</v>
      </c>
      <c r="L18" s="88">
        <v>-14762644</v>
      </c>
      <c r="M18" s="86">
        <v>-18969518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-29466094</v>
      </c>
      <c r="D19" s="72">
        <v>-17645239</v>
      </c>
      <c r="E19" s="73">
        <f t="shared" si="0"/>
        <v>11820855</v>
      </c>
      <c r="F19" s="74">
        <v>-25365819</v>
      </c>
      <c r="G19" s="75">
        <v>-2894707</v>
      </c>
      <c r="H19" s="76">
        <f t="shared" si="1"/>
        <v>22471112</v>
      </c>
      <c r="I19" s="76">
        <v>7774667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15634365</v>
      </c>
      <c r="E22" s="64">
        <f t="shared" si="0"/>
        <v>15634365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-9576308</v>
      </c>
      <c r="M22" s="84">
        <v>-29097540</v>
      </c>
      <c r="N22" s="31">
        <f t="shared" si="4"/>
        <v>-163.26088300418073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5553875</v>
      </c>
      <c r="D23" s="63">
        <v>3335240</v>
      </c>
      <c r="E23" s="64">
        <f t="shared" si="0"/>
        <v>-2218635</v>
      </c>
      <c r="F23" s="62">
        <v>3970000</v>
      </c>
      <c r="G23" s="63">
        <v>0</v>
      </c>
      <c r="H23" s="64">
        <f t="shared" si="1"/>
        <v>-3970000</v>
      </c>
      <c r="I23" s="64">
        <v>0</v>
      </c>
      <c r="J23" s="29">
        <f t="shared" si="2"/>
        <v>-39.947514123022216</v>
      </c>
      <c r="K23" s="30">
        <f t="shared" si="3"/>
        <v>-100</v>
      </c>
      <c r="L23" s="83">
        <v>-9576308</v>
      </c>
      <c r="M23" s="84">
        <v>-29097540</v>
      </c>
      <c r="N23" s="31">
        <f t="shared" si="4"/>
        <v>23.1679578392842</v>
      </c>
      <c r="O23" s="30">
        <f t="shared" si="5"/>
        <v>13.643765074298377</v>
      </c>
      <c r="P23" s="5"/>
      <c r="Q23" s="32"/>
    </row>
    <row r="24" spans="1:17" ht="12.75">
      <c r="A24" s="6" t="s">
        <v>16</v>
      </c>
      <c r="B24" s="28" t="s">
        <v>32</v>
      </c>
      <c r="C24" s="62">
        <v>55283995</v>
      </c>
      <c r="D24" s="63">
        <v>32291957</v>
      </c>
      <c r="E24" s="64">
        <f t="shared" si="0"/>
        <v>-22992038</v>
      </c>
      <c r="F24" s="62">
        <v>56837303</v>
      </c>
      <c r="G24" s="63">
        <v>31709763</v>
      </c>
      <c r="H24" s="64">
        <f t="shared" si="1"/>
        <v>-25127540</v>
      </c>
      <c r="I24" s="64">
        <v>33066174</v>
      </c>
      <c r="J24" s="29">
        <f t="shared" si="2"/>
        <v>-41.588958974473535</v>
      </c>
      <c r="K24" s="30">
        <f t="shared" si="3"/>
        <v>-44.20959242207534</v>
      </c>
      <c r="L24" s="83">
        <v>-9576308</v>
      </c>
      <c r="M24" s="84">
        <v>-29097540</v>
      </c>
      <c r="N24" s="31">
        <f t="shared" si="4"/>
        <v>240.09292516489654</v>
      </c>
      <c r="O24" s="30">
        <f t="shared" si="5"/>
        <v>86.35623492570163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-9576308</v>
      </c>
      <c r="M25" s="84">
        <v>-29097540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60837870</v>
      </c>
      <c r="D26" s="66">
        <v>51261562</v>
      </c>
      <c r="E26" s="67">
        <f t="shared" si="0"/>
        <v>-9576308</v>
      </c>
      <c r="F26" s="65">
        <v>60807303</v>
      </c>
      <c r="G26" s="66">
        <v>31709763</v>
      </c>
      <c r="H26" s="67">
        <f t="shared" si="1"/>
        <v>-29097540</v>
      </c>
      <c r="I26" s="67">
        <v>33066174</v>
      </c>
      <c r="J26" s="42">
        <f t="shared" si="2"/>
        <v>-15.740702296119178</v>
      </c>
      <c r="K26" s="35">
        <f t="shared" si="3"/>
        <v>-47.85204829755399</v>
      </c>
      <c r="L26" s="88">
        <v>-9576308</v>
      </c>
      <c r="M26" s="86">
        <v>-29097540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29068377</v>
      </c>
      <c r="D28" s="63">
        <v>5553424</v>
      </c>
      <c r="E28" s="64">
        <f t="shared" si="0"/>
        <v>-23514953</v>
      </c>
      <c r="F28" s="62">
        <v>6792632</v>
      </c>
      <c r="G28" s="63">
        <v>10138577</v>
      </c>
      <c r="H28" s="64">
        <f t="shared" si="1"/>
        <v>3345945</v>
      </c>
      <c r="I28" s="64">
        <v>11708900</v>
      </c>
      <c r="J28" s="29">
        <f t="shared" si="2"/>
        <v>-80.89530763963877</v>
      </c>
      <c r="K28" s="30">
        <f t="shared" si="3"/>
        <v>49.25844650497775</v>
      </c>
      <c r="L28" s="83">
        <v>-9576308</v>
      </c>
      <c r="M28" s="84">
        <v>-29097540</v>
      </c>
      <c r="N28" s="31">
        <f t="shared" si="4"/>
        <v>245.55343249193737</v>
      </c>
      <c r="O28" s="30">
        <f t="shared" si="5"/>
        <v>-11.49906486940133</v>
      </c>
      <c r="P28" s="5"/>
      <c r="Q28" s="32"/>
    </row>
    <row r="29" spans="1:17" ht="12.75">
      <c r="A29" s="6" t="s">
        <v>16</v>
      </c>
      <c r="B29" s="28" t="s">
        <v>36</v>
      </c>
      <c r="C29" s="62">
        <v>13083478</v>
      </c>
      <c r="D29" s="63">
        <v>19767274</v>
      </c>
      <c r="E29" s="64">
        <f t="shared" si="0"/>
        <v>6683796</v>
      </c>
      <c r="F29" s="62">
        <v>8735652</v>
      </c>
      <c r="G29" s="63">
        <v>8695652</v>
      </c>
      <c r="H29" s="64">
        <f t="shared" si="1"/>
        <v>-40000</v>
      </c>
      <c r="I29" s="64">
        <v>9565217</v>
      </c>
      <c r="J29" s="29">
        <f t="shared" si="2"/>
        <v>51.08577398150553</v>
      </c>
      <c r="K29" s="30">
        <f t="shared" si="3"/>
        <v>-0.4578936981464005</v>
      </c>
      <c r="L29" s="83">
        <v>-9576308</v>
      </c>
      <c r="M29" s="84">
        <v>-29097540</v>
      </c>
      <c r="N29" s="31">
        <f t="shared" si="4"/>
        <v>-69.79512354865778</v>
      </c>
      <c r="O29" s="30">
        <f t="shared" si="5"/>
        <v>0.1374686657360038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-9576308</v>
      </c>
      <c r="M30" s="84">
        <v>-29097540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2860021</v>
      </c>
      <c r="D31" s="63">
        <v>6876797</v>
      </c>
      <c r="E31" s="64">
        <f t="shared" si="0"/>
        <v>4016776</v>
      </c>
      <c r="F31" s="62">
        <v>8049370</v>
      </c>
      <c r="G31" s="63">
        <v>0</v>
      </c>
      <c r="H31" s="64">
        <f t="shared" si="1"/>
        <v>-8049370</v>
      </c>
      <c r="I31" s="64">
        <v>0</v>
      </c>
      <c r="J31" s="29">
        <f t="shared" si="2"/>
        <v>140.4456820421948</v>
      </c>
      <c r="K31" s="30">
        <f t="shared" si="3"/>
        <v>-100</v>
      </c>
      <c r="L31" s="83">
        <v>-9576308</v>
      </c>
      <c r="M31" s="84">
        <v>-29097540</v>
      </c>
      <c r="N31" s="31">
        <f t="shared" si="4"/>
        <v>-41.94493326655743</v>
      </c>
      <c r="O31" s="30">
        <f t="shared" si="5"/>
        <v>27.66340384788542</v>
      </c>
      <c r="P31" s="5"/>
      <c r="Q31" s="32"/>
    </row>
    <row r="32" spans="1:17" ht="12.75">
      <c r="A32" s="6" t="s">
        <v>16</v>
      </c>
      <c r="B32" s="28" t="s">
        <v>39</v>
      </c>
      <c r="C32" s="62">
        <v>15825994</v>
      </c>
      <c r="D32" s="63">
        <v>19064067</v>
      </c>
      <c r="E32" s="64">
        <f t="shared" si="0"/>
        <v>3238073</v>
      </c>
      <c r="F32" s="62">
        <v>37229649</v>
      </c>
      <c r="G32" s="63">
        <v>12875534</v>
      </c>
      <c r="H32" s="64">
        <f t="shared" si="1"/>
        <v>-24354115</v>
      </c>
      <c r="I32" s="64">
        <v>11792057</v>
      </c>
      <c r="J32" s="29">
        <f t="shared" si="2"/>
        <v>20.46047155079169</v>
      </c>
      <c r="K32" s="30">
        <f t="shared" si="3"/>
        <v>-65.41591353708438</v>
      </c>
      <c r="L32" s="83">
        <v>-9576308</v>
      </c>
      <c r="M32" s="84">
        <v>-29097540</v>
      </c>
      <c r="N32" s="31">
        <f t="shared" si="4"/>
        <v>-33.81337567672218</v>
      </c>
      <c r="O32" s="30">
        <f t="shared" si="5"/>
        <v>83.6981923557799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60837870</v>
      </c>
      <c r="D33" s="81">
        <v>51261562</v>
      </c>
      <c r="E33" s="82">
        <f t="shared" si="0"/>
        <v>-9576308</v>
      </c>
      <c r="F33" s="80">
        <v>60807303</v>
      </c>
      <c r="G33" s="81">
        <v>31709763</v>
      </c>
      <c r="H33" s="82">
        <f t="shared" si="1"/>
        <v>-29097540</v>
      </c>
      <c r="I33" s="82">
        <v>33066174</v>
      </c>
      <c r="J33" s="57">
        <f t="shared" si="2"/>
        <v>-15.740702296119178</v>
      </c>
      <c r="K33" s="58">
        <f t="shared" si="3"/>
        <v>-47.85204829755399</v>
      </c>
      <c r="L33" s="95">
        <v>-9576308</v>
      </c>
      <c r="M33" s="96">
        <v>-29097540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81500000</v>
      </c>
      <c r="D8" s="63">
        <v>86623594</v>
      </c>
      <c r="E8" s="64">
        <f>$D8-$C8</f>
        <v>5123594</v>
      </c>
      <c r="F8" s="62">
        <v>85412000</v>
      </c>
      <c r="G8" s="63">
        <v>91820000</v>
      </c>
      <c r="H8" s="64">
        <f>$G8-$F8</f>
        <v>6408000</v>
      </c>
      <c r="I8" s="64">
        <v>97330000</v>
      </c>
      <c r="J8" s="29">
        <f>IF(($C8=0),0,(($E8/$C8)*100))</f>
        <v>6.286618404907976</v>
      </c>
      <c r="K8" s="30">
        <f>IF(($F8=0),0,(($H8/$F8)*100))</f>
        <v>7.502458670912753</v>
      </c>
      <c r="L8" s="83">
        <v>2623597</v>
      </c>
      <c r="M8" s="84">
        <v>31650496</v>
      </c>
      <c r="N8" s="31">
        <f>IF(($L8=0),0,(($E8/$L8)*100))</f>
        <v>195.28891060631645</v>
      </c>
      <c r="O8" s="30">
        <f>IF(($M8=0),0,(($H8/$M8)*100))</f>
        <v>20.246128212335122</v>
      </c>
      <c r="P8" s="5"/>
      <c r="Q8" s="32"/>
    </row>
    <row r="9" spans="1:17" ht="12.75">
      <c r="A9" s="2" t="s">
        <v>16</v>
      </c>
      <c r="B9" s="28" t="s">
        <v>19</v>
      </c>
      <c r="C9" s="62">
        <v>202261000</v>
      </c>
      <c r="D9" s="63">
        <v>215984916</v>
      </c>
      <c r="E9" s="64">
        <f>$D9-$C9</f>
        <v>13723916</v>
      </c>
      <c r="F9" s="62">
        <v>211969000</v>
      </c>
      <c r="G9" s="63">
        <v>233444148</v>
      </c>
      <c r="H9" s="64">
        <f>$G9-$F9</f>
        <v>21475148</v>
      </c>
      <c r="I9" s="64">
        <v>251790592</v>
      </c>
      <c r="J9" s="29">
        <f>IF(($C9=0),0,(($E9/$C9)*100))</f>
        <v>6.785250740380004</v>
      </c>
      <c r="K9" s="30">
        <f>IF(($F9=0),0,(($H9/$F9)*100))</f>
        <v>10.131268251489605</v>
      </c>
      <c r="L9" s="83">
        <v>2623597</v>
      </c>
      <c r="M9" s="84">
        <v>31650496</v>
      </c>
      <c r="N9" s="31">
        <f>IF(($L9=0),0,(($E9/$L9)*100))</f>
        <v>523.095429671554</v>
      </c>
      <c r="O9" s="30">
        <f>IF(($M9=0),0,(($H9/$M9)*100))</f>
        <v>67.8509050853421</v>
      </c>
      <c r="P9" s="5"/>
      <c r="Q9" s="32"/>
    </row>
    <row r="10" spans="1:17" ht="12.75">
      <c r="A10" s="2" t="s">
        <v>16</v>
      </c>
      <c r="B10" s="28" t="s">
        <v>20</v>
      </c>
      <c r="C10" s="62">
        <v>135031870</v>
      </c>
      <c r="D10" s="63">
        <v>118807957</v>
      </c>
      <c r="E10" s="64">
        <f aca="true" t="shared" si="0" ref="E10:E33">$D10-$C10</f>
        <v>-16223913</v>
      </c>
      <c r="F10" s="62">
        <v>143520174</v>
      </c>
      <c r="G10" s="63">
        <v>147287522</v>
      </c>
      <c r="H10" s="64">
        <f aca="true" t="shared" si="1" ref="H10:H33">$G10-$F10</f>
        <v>3767348</v>
      </c>
      <c r="I10" s="64">
        <v>124261174</v>
      </c>
      <c r="J10" s="29">
        <f aca="true" t="shared" si="2" ref="J10:J33">IF(($C10=0),0,(($E10/$C10)*100))</f>
        <v>-12.014876932386406</v>
      </c>
      <c r="K10" s="30">
        <f aca="true" t="shared" si="3" ref="K10:K33">IF(($F10=0),0,(($H10/$F10)*100))</f>
        <v>2.624960585680449</v>
      </c>
      <c r="L10" s="83">
        <v>2623597</v>
      </c>
      <c r="M10" s="84">
        <v>31650496</v>
      </c>
      <c r="N10" s="31">
        <f aca="true" t="shared" si="4" ref="N10:N33">IF(($L10=0),0,(($E10/$L10)*100))</f>
        <v>-618.3843402778704</v>
      </c>
      <c r="O10" s="30">
        <f aca="true" t="shared" si="5" ref="O10:O33">IF(($M10=0),0,(($H10/$M10)*100))</f>
        <v>11.902966702322768</v>
      </c>
      <c r="P10" s="5"/>
      <c r="Q10" s="32"/>
    </row>
    <row r="11" spans="1:17" ht="16.5">
      <c r="A11" s="6" t="s">
        <v>16</v>
      </c>
      <c r="B11" s="33" t="s">
        <v>21</v>
      </c>
      <c r="C11" s="65">
        <v>418792870</v>
      </c>
      <c r="D11" s="66">
        <v>421416467</v>
      </c>
      <c r="E11" s="67">
        <f t="shared" si="0"/>
        <v>2623597</v>
      </c>
      <c r="F11" s="65">
        <v>440901174</v>
      </c>
      <c r="G11" s="66">
        <v>472551670</v>
      </c>
      <c r="H11" s="67">
        <f t="shared" si="1"/>
        <v>31650496</v>
      </c>
      <c r="I11" s="67">
        <v>473381766</v>
      </c>
      <c r="J11" s="34">
        <f t="shared" si="2"/>
        <v>0.6264664916573197</v>
      </c>
      <c r="K11" s="35">
        <f t="shared" si="3"/>
        <v>7.178591908217509</v>
      </c>
      <c r="L11" s="85">
        <v>2623597</v>
      </c>
      <c r="M11" s="86">
        <v>31650496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138122000</v>
      </c>
      <c r="D13" s="63">
        <v>145585375</v>
      </c>
      <c r="E13" s="64">
        <f t="shared" si="0"/>
        <v>7463375</v>
      </c>
      <c r="F13" s="62">
        <v>144663000</v>
      </c>
      <c r="G13" s="63">
        <v>151979000</v>
      </c>
      <c r="H13" s="64">
        <f t="shared" si="1"/>
        <v>7316000</v>
      </c>
      <c r="I13" s="64">
        <v>160977000</v>
      </c>
      <c r="J13" s="29">
        <f t="shared" si="2"/>
        <v>5.4034657766322525</v>
      </c>
      <c r="K13" s="30">
        <f t="shared" si="3"/>
        <v>5.057271036823514</v>
      </c>
      <c r="L13" s="83">
        <v>12851025</v>
      </c>
      <c r="M13" s="84">
        <v>47369200</v>
      </c>
      <c r="N13" s="31">
        <f t="shared" si="4"/>
        <v>58.07610676969347</v>
      </c>
      <c r="O13" s="30">
        <f t="shared" si="5"/>
        <v>15.44463491044814</v>
      </c>
      <c r="P13" s="5"/>
      <c r="Q13" s="32"/>
    </row>
    <row r="14" spans="1:17" ht="12.75">
      <c r="A14" s="2" t="s">
        <v>16</v>
      </c>
      <c r="B14" s="28" t="s">
        <v>24</v>
      </c>
      <c r="C14" s="62">
        <v>41748000</v>
      </c>
      <c r="D14" s="63">
        <v>37185000</v>
      </c>
      <c r="E14" s="64">
        <f t="shared" si="0"/>
        <v>-4563000</v>
      </c>
      <c r="F14" s="62">
        <v>36518000</v>
      </c>
      <c r="G14" s="63">
        <v>39380000</v>
      </c>
      <c r="H14" s="64">
        <f t="shared" si="1"/>
        <v>2862000</v>
      </c>
      <c r="I14" s="64">
        <v>41705000</v>
      </c>
      <c r="J14" s="29">
        <f t="shared" si="2"/>
        <v>-10.929864903707962</v>
      </c>
      <c r="K14" s="30">
        <f t="shared" si="3"/>
        <v>7.837230954597732</v>
      </c>
      <c r="L14" s="83">
        <v>12851025</v>
      </c>
      <c r="M14" s="84">
        <v>47369200</v>
      </c>
      <c r="N14" s="31">
        <f t="shared" si="4"/>
        <v>-35.50689536437755</v>
      </c>
      <c r="O14" s="30">
        <f t="shared" si="5"/>
        <v>6.041900644300516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12851025</v>
      </c>
      <c r="M15" s="84">
        <v>47369200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100889000</v>
      </c>
      <c r="D16" s="63">
        <v>113800000</v>
      </c>
      <c r="E16" s="64">
        <f t="shared" si="0"/>
        <v>12911000</v>
      </c>
      <c r="F16" s="62">
        <v>105732000</v>
      </c>
      <c r="G16" s="63">
        <v>123928200</v>
      </c>
      <c r="H16" s="64">
        <f t="shared" si="1"/>
        <v>18196200</v>
      </c>
      <c r="I16" s="64">
        <v>134957810</v>
      </c>
      <c r="J16" s="29">
        <f t="shared" si="2"/>
        <v>12.797232602166739</v>
      </c>
      <c r="K16" s="30">
        <f t="shared" si="3"/>
        <v>17.209737827715355</v>
      </c>
      <c r="L16" s="83">
        <v>12851025</v>
      </c>
      <c r="M16" s="84">
        <v>47369200</v>
      </c>
      <c r="N16" s="31">
        <f t="shared" si="4"/>
        <v>100.46669429092232</v>
      </c>
      <c r="O16" s="30">
        <f t="shared" si="5"/>
        <v>38.41356831021001</v>
      </c>
      <c r="P16" s="5"/>
      <c r="Q16" s="32"/>
    </row>
    <row r="17" spans="1:17" ht="12.75">
      <c r="A17" s="2" t="s">
        <v>16</v>
      </c>
      <c r="B17" s="28" t="s">
        <v>26</v>
      </c>
      <c r="C17" s="62">
        <v>141668000</v>
      </c>
      <c r="D17" s="63">
        <v>138707650</v>
      </c>
      <c r="E17" s="64">
        <f t="shared" si="0"/>
        <v>-2960350</v>
      </c>
      <c r="F17" s="62">
        <v>149416000</v>
      </c>
      <c r="G17" s="63">
        <v>168411000</v>
      </c>
      <c r="H17" s="64">
        <f t="shared" si="1"/>
        <v>18995000</v>
      </c>
      <c r="I17" s="64">
        <v>147812000</v>
      </c>
      <c r="J17" s="41">
        <f t="shared" si="2"/>
        <v>-2.089639156337352</v>
      </c>
      <c r="K17" s="30">
        <f t="shared" si="3"/>
        <v>12.712828612732238</v>
      </c>
      <c r="L17" s="87">
        <v>12851025</v>
      </c>
      <c r="M17" s="84">
        <v>47369200</v>
      </c>
      <c r="N17" s="31">
        <f t="shared" si="4"/>
        <v>-23.03590569623824</v>
      </c>
      <c r="O17" s="30">
        <f t="shared" si="5"/>
        <v>40.099896135041334</v>
      </c>
      <c r="P17" s="5"/>
      <c r="Q17" s="32"/>
    </row>
    <row r="18" spans="1:17" ht="16.5">
      <c r="A18" s="2" t="s">
        <v>16</v>
      </c>
      <c r="B18" s="33" t="s">
        <v>27</v>
      </c>
      <c r="C18" s="65">
        <v>422427000</v>
      </c>
      <c r="D18" s="66">
        <v>435278025</v>
      </c>
      <c r="E18" s="67">
        <f t="shared" si="0"/>
        <v>12851025</v>
      </c>
      <c r="F18" s="65">
        <v>436329000</v>
      </c>
      <c r="G18" s="66">
        <v>483698200</v>
      </c>
      <c r="H18" s="67">
        <f t="shared" si="1"/>
        <v>47369200</v>
      </c>
      <c r="I18" s="67">
        <v>485451810</v>
      </c>
      <c r="J18" s="42">
        <f t="shared" si="2"/>
        <v>3.0421883544375716</v>
      </c>
      <c r="K18" s="35">
        <f t="shared" si="3"/>
        <v>10.85630338574791</v>
      </c>
      <c r="L18" s="88">
        <v>12851025</v>
      </c>
      <c r="M18" s="86">
        <v>47369200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-3634130</v>
      </c>
      <c r="D19" s="72">
        <v>-13861558</v>
      </c>
      <c r="E19" s="73">
        <f t="shared" si="0"/>
        <v>-10227428</v>
      </c>
      <c r="F19" s="74">
        <v>4572174</v>
      </c>
      <c r="G19" s="75">
        <v>-11146530</v>
      </c>
      <c r="H19" s="76">
        <f t="shared" si="1"/>
        <v>-15718704</v>
      </c>
      <c r="I19" s="76">
        <v>-12070044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15100000</v>
      </c>
      <c r="D22" s="63">
        <v>14650000</v>
      </c>
      <c r="E22" s="64">
        <f t="shared" si="0"/>
        <v>-450000</v>
      </c>
      <c r="F22" s="62">
        <v>15120000</v>
      </c>
      <c r="G22" s="63">
        <v>16550000</v>
      </c>
      <c r="H22" s="64">
        <f t="shared" si="1"/>
        <v>1430000</v>
      </c>
      <c r="I22" s="64">
        <v>16450000</v>
      </c>
      <c r="J22" s="29">
        <f t="shared" si="2"/>
        <v>-2.980132450331126</v>
      </c>
      <c r="K22" s="30">
        <f t="shared" si="3"/>
        <v>9.457671957671957</v>
      </c>
      <c r="L22" s="83">
        <v>15905913</v>
      </c>
      <c r="M22" s="84">
        <v>13769652</v>
      </c>
      <c r="N22" s="31">
        <f t="shared" si="4"/>
        <v>-2.8291365607243044</v>
      </c>
      <c r="O22" s="30">
        <f t="shared" si="5"/>
        <v>10.385157155750923</v>
      </c>
      <c r="P22" s="5"/>
      <c r="Q22" s="32"/>
    </row>
    <row r="23" spans="1:17" ht="12.75">
      <c r="A23" s="6" t="s">
        <v>16</v>
      </c>
      <c r="B23" s="28" t="s">
        <v>31</v>
      </c>
      <c r="C23" s="62">
        <v>10387000</v>
      </c>
      <c r="D23" s="63">
        <v>17347000</v>
      </c>
      <c r="E23" s="64">
        <f t="shared" si="0"/>
        <v>6960000</v>
      </c>
      <c r="F23" s="62">
        <v>12201000</v>
      </c>
      <c r="G23" s="63">
        <v>15845000</v>
      </c>
      <c r="H23" s="64">
        <f t="shared" si="1"/>
        <v>3644000</v>
      </c>
      <c r="I23" s="64">
        <v>11957000</v>
      </c>
      <c r="J23" s="29">
        <f t="shared" si="2"/>
        <v>67.00683546741118</v>
      </c>
      <c r="K23" s="30">
        <f t="shared" si="3"/>
        <v>29.866404393082536</v>
      </c>
      <c r="L23" s="83">
        <v>15905913</v>
      </c>
      <c r="M23" s="84">
        <v>13769652</v>
      </c>
      <c r="N23" s="31">
        <f t="shared" si="4"/>
        <v>43.75731213920257</v>
      </c>
      <c r="O23" s="30">
        <f t="shared" si="5"/>
        <v>26.463994878011444</v>
      </c>
      <c r="P23" s="5"/>
      <c r="Q23" s="32"/>
    </row>
    <row r="24" spans="1:17" ht="12.75">
      <c r="A24" s="6" t="s">
        <v>16</v>
      </c>
      <c r="B24" s="28" t="s">
        <v>32</v>
      </c>
      <c r="C24" s="62">
        <v>14794130</v>
      </c>
      <c r="D24" s="63">
        <v>24190043</v>
      </c>
      <c r="E24" s="64">
        <f t="shared" si="0"/>
        <v>9395913</v>
      </c>
      <c r="F24" s="62">
        <v>18388826</v>
      </c>
      <c r="G24" s="63">
        <v>27084478</v>
      </c>
      <c r="H24" s="64">
        <f t="shared" si="1"/>
        <v>8695652</v>
      </c>
      <c r="I24" s="64">
        <v>18015826</v>
      </c>
      <c r="J24" s="29">
        <f t="shared" si="2"/>
        <v>63.51108851956824</v>
      </c>
      <c r="K24" s="30">
        <f t="shared" si="3"/>
        <v>47.28769525580371</v>
      </c>
      <c r="L24" s="83">
        <v>15905913</v>
      </c>
      <c r="M24" s="84">
        <v>13769652</v>
      </c>
      <c r="N24" s="31">
        <f t="shared" si="4"/>
        <v>59.07182442152173</v>
      </c>
      <c r="O24" s="30">
        <f t="shared" si="5"/>
        <v>63.150847966237635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15905913</v>
      </c>
      <c r="M25" s="84">
        <v>13769652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40281130</v>
      </c>
      <c r="D26" s="66">
        <v>56187043</v>
      </c>
      <c r="E26" s="67">
        <f t="shared" si="0"/>
        <v>15905913</v>
      </c>
      <c r="F26" s="65">
        <v>45709826</v>
      </c>
      <c r="G26" s="66">
        <v>59479478</v>
      </c>
      <c r="H26" s="67">
        <f t="shared" si="1"/>
        <v>13769652</v>
      </c>
      <c r="I26" s="67">
        <v>46422826</v>
      </c>
      <c r="J26" s="42">
        <f t="shared" si="2"/>
        <v>39.48725619167089</v>
      </c>
      <c r="K26" s="35">
        <f t="shared" si="3"/>
        <v>30.124052539600566</v>
      </c>
      <c r="L26" s="88">
        <v>15905913</v>
      </c>
      <c r="M26" s="86">
        <v>13769652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2785000</v>
      </c>
      <c r="D28" s="63">
        <v>3460000</v>
      </c>
      <c r="E28" s="64">
        <f t="shared" si="0"/>
        <v>675000</v>
      </c>
      <c r="F28" s="62">
        <v>2365000</v>
      </c>
      <c r="G28" s="63">
        <v>18335652</v>
      </c>
      <c r="H28" s="64">
        <f t="shared" si="1"/>
        <v>15970652</v>
      </c>
      <c r="I28" s="64">
        <v>11457000</v>
      </c>
      <c r="J28" s="29">
        <f t="shared" si="2"/>
        <v>24.236983842010773</v>
      </c>
      <c r="K28" s="30">
        <f t="shared" si="3"/>
        <v>675.2918393234672</v>
      </c>
      <c r="L28" s="83">
        <v>15905913</v>
      </c>
      <c r="M28" s="84">
        <v>13769652</v>
      </c>
      <c r="N28" s="31">
        <f t="shared" si="4"/>
        <v>4.243704841086457</v>
      </c>
      <c r="O28" s="30">
        <f t="shared" si="5"/>
        <v>115.98442720266277</v>
      </c>
      <c r="P28" s="5"/>
      <c r="Q28" s="32"/>
    </row>
    <row r="29" spans="1:17" ht="12.75">
      <c r="A29" s="6" t="s">
        <v>16</v>
      </c>
      <c r="B29" s="28" t="s">
        <v>36</v>
      </c>
      <c r="C29" s="62">
        <v>7839130</v>
      </c>
      <c r="D29" s="63">
        <v>4619565</v>
      </c>
      <c r="E29" s="64">
        <f t="shared" si="0"/>
        <v>-3219565</v>
      </c>
      <c r="F29" s="62">
        <v>6247826</v>
      </c>
      <c r="G29" s="63">
        <v>8497826</v>
      </c>
      <c r="H29" s="64">
        <f t="shared" si="1"/>
        <v>2250000</v>
      </c>
      <c r="I29" s="64">
        <v>4747826</v>
      </c>
      <c r="J29" s="29">
        <f t="shared" si="2"/>
        <v>-41.07043766336315</v>
      </c>
      <c r="K29" s="30">
        <f t="shared" si="3"/>
        <v>36.012526597251586</v>
      </c>
      <c r="L29" s="83">
        <v>15905913</v>
      </c>
      <c r="M29" s="84">
        <v>13769652</v>
      </c>
      <c r="N29" s="31">
        <f t="shared" si="4"/>
        <v>-20.241309002507432</v>
      </c>
      <c r="O29" s="30">
        <f t="shared" si="5"/>
        <v>16.340282238069634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15905913</v>
      </c>
      <c r="M30" s="84">
        <v>13769652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18159108</v>
      </c>
      <c r="D31" s="63">
        <v>12229000</v>
      </c>
      <c r="E31" s="64">
        <f t="shared" si="0"/>
        <v>-5930108</v>
      </c>
      <c r="F31" s="62">
        <v>9110348</v>
      </c>
      <c r="G31" s="63">
        <v>14906000</v>
      </c>
      <c r="H31" s="64">
        <f t="shared" si="1"/>
        <v>5795652</v>
      </c>
      <c r="I31" s="64">
        <v>5850000</v>
      </c>
      <c r="J31" s="29">
        <f t="shared" si="2"/>
        <v>-32.65638378272765</v>
      </c>
      <c r="K31" s="30">
        <f t="shared" si="3"/>
        <v>63.616142874015345</v>
      </c>
      <c r="L31" s="83">
        <v>15905913</v>
      </c>
      <c r="M31" s="84">
        <v>13769652</v>
      </c>
      <c r="N31" s="31">
        <f t="shared" si="4"/>
        <v>-37.28241189298596</v>
      </c>
      <c r="O31" s="30">
        <f t="shared" si="5"/>
        <v>42.09003974828122</v>
      </c>
      <c r="P31" s="5"/>
      <c r="Q31" s="32"/>
    </row>
    <row r="32" spans="1:17" ht="12.75">
      <c r="A32" s="6" t="s">
        <v>16</v>
      </c>
      <c r="B32" s="28" t="s">
        <v>39</v>
      </c>
      <c r="C32" s="62">
        <v>11497892</v>
      </c>
      <c r="D32" s="63">
        <v>35878478</v>
      </c>
      <c r="E32" s="64">
        <f t="shared" si="0"/>
        <v>24380586</v>
      </c>
      <c r="F32" s="62">
        <v>27986652</v>
      </c>
      <c r="G32" s="63">
        <v>17740000</v>
      </c>
      <c r="H32" s="64">
        <f t="shared" si="1"/>
        <v>-10246652</v>
      </c>
      <c r="I32" s="64">
        <v>24368000</v>
      </c>
      <c r="J32" s="29">
        <f t="shared" si="2"/>
        <v>212.04396423274807</v>
      </c>
      <c r="K32" s="30">
        <f t="shared" si="3"/>
        <v>-36.61263948256476</v>
      </c>
      <c r="L32" s="83">
        <v>15905913</v>
      </c>
      <c r="M32" s="84">
        <v>13769652</v>
      </c>
      <c r="N32" s="31">
        <f t="shared" si="4"/>
        <v>153.28001605440693</v>
      </c>
      <c r="O32" s="30">
        <f t="shared" si="5"/>
        <v>-74.41474918901363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40281130</v>
      </c>
      <c r="D33" s="81">
        <v>56187043</v>
      </c>
      <c r="E33" s="82">
        <f t="shared" si="0"/>
        <v>15905913</v>
      </c>
      <c r="F33" s="80">
        <v>45709826</v>
      </c>
      <c r="G33" s="81">
        <v>59479478</v>
      </c>
      <c r="H33" s="82">
        <f t="shared" si="1"/>
        <v>13769652</v>
      </c>
      <c r="I33" s="82">
        <v>46422826</v>
      </c>
      <c r="J33" s="57">
        <f t="shared" si="2"/>
        <v>39.48725619167089</v>
      </c>
      <c r="K33" s="58">
        <f t="shared" si="3"/>
        <v>30.124052539600566</v>
      </c>
      <c r="L33" s="95">
        <v>15905913</v>
      </c>
      <c r="M33" s="96">
        <v>13769652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253366344</v>
      </c>
      <c r="D8" s="63">
        <v>253354721</v>
      </c>
      <c r="E8" s="64">
        <f>$D8-$C8</f>
        <v>-11623</v>
      </c>
      <c r="F8" s="62">
        <v>265528056</v>
      </c>
      <c r="G8" s="63">
        <v>264502320</v>
      </c>
      <c r="H8" s="64">
        <f>$G8-$F8</f>
        <v>-1025736</v>
      </c>
      <c r="I8" s="64">
        <v>276405363</v>
      </c>
      <c r="J8" s="29">
        <f>IF(($C8=0),0,(($E8/$C8)*100))</f>
        <v>-0.004587428549705086</v>
      </c>
      <c r="K8" s="30">
        <f>IF(($F8=0),0,(($H8/$F8)*100))</f>
        <v>-0.38630042167747425</v>
      </c>
      <c r="L8" s="83">
        <v>-92106139</v>
      </c>
      <c r="M8" s="84">
        <v>-81469422</v>
      </c>
      <c r="N8" s="31">
        <f>IF(($L8=0),0,(($E8/$L8)*100))</f>
        <v>0.012619137145679289</v>
      </c>
      <c r="O8" s="30">
        <f>IF(($M8=0),0,(($H8/$M8)*100))</f>
        <v>1.2590441601512774</v>
      </c>
      <c r="P8" s="5"/>
      <c r="Q8" s="32"/>
    </row>
    <row r="9" spans="1:17" ht="12.75">
      <c r="A9" s="2" t="s">
        <v>16</v>
      </c>
      <c r="B9" s="28" t="s">
        <v>19</v>
      </c>
      <c r="C9" s="62">
        <v>766660820</v>
      </c>
      <c r="D9" s="63">
        <v>733758616</v>
      </c>
      <c r="E9" s="64">
        <f>$D9-$C9</f>
        <v>-32902204</v>
      </c>
      <c r="F9" s="62">
        <v>835714724</v>
      </c>
      <c r="G9" s="63">
        <v>797826942</v>
      </c>
      <c r="H9" s="64">
        <f>$G9-$F9</f>
        <v>-37887782</v>
      </c>
      <c r="I9" s="64">
        <v>853463336</v>
      </c>
      <c r="J9" s="29">
        <f>IF(($C9=0),0,(($E9/$C9)*100))</f>
        <v>-4.291624554388993</v>
      </c>
      <c r="K9" s="30">
        <f>IF(($F9=0),0,(($H9/$F9)*100))</f>
        <v>-4.53357837452676</v>
      </c>
      <c r="L9" s="83">
        <v>-92106139</v>
      </c>
      <c r="M9" s="84">
        <v>-81469422</v>
      </c>
      <c r="N9" s="31">
        <f>IF(($L9=0),0,(($E9/$L9)*100))</f>
        <v>35.72205322817842</v>
      </c>
      <c r="O9" s="30">
        <f>IF(($M9=0),0,(($H9/$M9)*100))</f>
        <v>46.505524489912304</v>
      </c>
      <c r="P9" s="5"/>
      <c r="Q9" s="32"/>
    </row>
    <row r="10" spans="1:17" ht="12.75">
      <c r="A10" s="2" t="s">
        <v>16</v>
      </c>
      <c r="B10" s="28" t="s">
        <v>20</v>
      </c>
      <c r="C10" s="62">
        <v>277203013</v>
      </c>
      <c r="D10" s="63">
        <v>218010701</v>
      </c>
      <c r="E10" s="64">
        <f aca="true" t="shared" si="0" ref="E10:E33">$D10-$C10</f>
        <v>-59192312</v>
      </c>
      <c r="F10" s="62">
        <v>279830814</v>
      </c>
      <c r="G10" s="63">
        <v>237274910</v>
      </c>
      <c r="H10" s="64">
        <f aca="true" t="shared" si="1" ref="H10:H33">$G10-$F10</f>
        <v>-42555904</v>
      </c>
      <c r="I10" s="64">
        <v>264737804</v>
      </c>
      <c r="J10" s="29">
        <f aca="true" t="shared" si="2" ref="J10:J33">IF(($C10=0),0,(($E10/$C10)*100))</f>
        <v>-21.353415808651402</v>
      </c>
      <c r="K10" s="30">
        <f aca="true" t="shared" si="3" ref="K10:K33">IF(($F10=0),0,(($H10/$F10)*100))</f>
        <v>-15.20772619415673</v>
      </c>
      <c r="L10" s="83">
        <v>-92106139</v>
      </c>
      <c r="M10" s="84">
        <v>-81469422</v>
      </c>
      <c r="N10" s="31">
        <f aca="true" t="shared" si="4" ref="N10:N33">IF(($L10=0),0,(($E10/$L10)*100))</f>
        <v>64.26532763467591</v>
      </c>
      <c r="O10" s="30">
        <f aca="true" t="shared" si="5" ref="O10:O33">IF(($M10=0),0,(($H10/$M10)*100))</f>
        <v>52.23543134993642</v>
      </c>
      <c r="P10" s="5"/>
      <c r="Q10" s="32"/>
    </row>
    <row r="11" spans="1:17" ht="16.5">
      <c r="A11" s="6" t="s">
        <v>16</v>
      </c>
      <c r="B11" s="33" t="s">
        <v>21</v>
      </c>
      <c r="C11" s="65">
        <v>1297230177</v>
      </c>
      <c r="D11" s="66">
        <v>1205124038</v>
      </c>
      <c r="E11" s="67">
        <f t="shared" si="0"/>
        <v>-92106139</v>
      </c>
      <c r="F11" s="65">
        <v>1381073594</v>
      </c>
      <c r="G11" s="66">
        <v>1299604172</v>
      </c>
      <c r="H11" s="67">
        <f t="shared" si="1"/>
        <v>-81469422</v>
      </c>
      <c r="I11" s="67">
        <v>1394606503</v>
      </c>
      <c r="J11" s="34">
        <f t="shared" si="2"/>
        <v>-7.100215569530341</v>
      </c>
      <c r="K11" s="35">
        <f t="shared" si="3"/>
        <v>-5.898992085138658</v>
      </c>
      <c r="L11" s="85">
        <v>-92106139</v>
      </c>
      <c r="M11" s="86">
        <v>-81469422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473796498</v>
      </c>
      <c r="D13" s="63">
        <v>436519823</v>
      </c>
      <c r="E13" s="64">
        <f t="shared" si="0"/>
        <v>-37276675</v>
      </c>
      <c r="F13" s="62">
        <v>508749421</v>
      </c>
      <c r="G13" s="63">
        <v>451827630</v>
      </c>
      <c r="H13" s="64">
        <f t="shared" si="1"/>
        <v>-56921791</v>
      </c>
      <c r="I13" s="64">
        <v>471511677</v>
      </c>
      <c r="J13" s="29">
        <f t="shared" si="2"/>
        <v>-7.867655239613021</v>
      </c>
      <c r="K13" s="30">
        <f t="shared" si="3"/>
        <v>-11.188571161047081</v>
      </c>
      <c r="L13" s="83">
        <v>-90099623</v>
      </c>
      <c r="M13" s="84">
        <v>-82962227</v>
      </c>
      <c r="N13" s="31">
        <f t="shared" si="4"/>
        <v>41.372731382016994</v>
      </c>
      <c r="O13" s="30">
        <f t="shared" si="5"/>
        <v>68.6116960192016</v>
      </c>
      <c r="P13" s="5"/>
      <c r="Q13" s="32"/>
    </row>
    <row r="14" spans="1:17" ht="12.75">
      <c r="A14" s="2" t="s">
        <v>16</v>
      </c>
      <c r="B14" s="28" t="s">
        <v>24</v>
      </c>
      <c r="C14" s="62">
        <v>52091316</v>
      </c>
      <c r="D14" s="63">
        <v>59770032</v>
      </c>
      <c r="E14" s="64">
        <f t="shared" si="0"/>
        <v>7678716</v>
      </c>
      <c r="F14" s="62">
        <v>54591612</v>
      </c>
      <c r="G14" s="63">
        <v>61686888</v>
      </c>
      <c r="H14" s="64">
        <f t="shared" si="1"/>
        <v>7095276</v>
      </c>
      <c r="I14" s="64">
        <v>63733680</v>
      </c>
      <c r="J14" s="29">
        <f t="shared" si="2"/>
        <v>14.74087542729771</v>
      </c>
      <c r="K14" s="30">
        <f t="shared" si="3"/>
        <v>12.997007672167657</v>
      </c>
      <c r="L14" s="83">
        <v>-90099623</v>
      </c>
      <c r="M14" s="84">
        <v>-82962227</v>
      </c>
      <c r="N14" s="31">
        <f t="shared" si="4"/>
        <v>-8.522472951967845</v>
      </c>
      <c r="O14" s="30">
        <f t="shared" si="5"/>
        <v>-8.55241747548556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-90099623</v>
      </c>
      <c r="M15" s="84">
        <v>-82962227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317256192</v>
      </c>
      <c r="D16" s="63">
        <v>330000000</v>
      </c>
      <c r="E16" s="64">
        <f t="shared" si="0"/>
        <v>12743808</v>
      </c>
      <c r="F16" s="62">
        <v>348981811</v>
      </c>
      <c r="G16" s="63">
        <v>360000000</v>
      </c>
      <c r="H16" s="64">
        <f t="shared" si="1"/>
        <v>11018189</v>
      </c>
      <c r="I16" s="64">
        <v>392000000</v>
      </c>
      <c r="J16" s="29">
        <f t="shared" si="2"/>
        <v>4.01688235607392</v>
      </c>
      <c r="K16" s="30">
        <f t="shared" si="3"/>
        <v>3.157238759357576</v>
      </c>
      <c r="L16" s="83">
        <v>-90099623</v>
      </c>
      <c r="M16" s="84">
        <v>-82962227</v>
      </c>
      <c r="N16" s="31">
        <f t="shared" si="4"/>
        <v>-14.1441302146181</v>
      </c>
      <c r="O16" s="30">
        <f t="shared" si="5"/>
        <v>-13.280970627753277</v>
      </c>
      <c r="P16" s="5"/>
      <c r="Q16" s="32"/>
    </row>
    <row r="17" spans="1:17" ht="12.75">
      <c r="A17" s="2" t="s">
        <v>16</v>
      </c>
      <c r="B17" s="28" t="s">
        <v>26</v>
      </c>
      <c r="C17" s="62">
        <v>524086540</v>
      </c>
      <c r="D17" s="63">
        <v>450841068</v>
      </c>
      <c r="E17" s="64">
        <f t="shared" si="0"/>
        <v>-73245472</v>
      </c>
      <c r="F17" s="62">
        <v>537624550</v>
      </c>
      <c r="G17" s="63">
        <v>493470649</v>
      </c>
      <c r="H17" s="64">
        <f t="shared" si="1"/>
        <v>-44153901</v>
      </c>
      <c r="I17" s="64">
        <v>538078759</v>
      </c>
      <c r="J17" s="41">
        <f t="shared" si="2"/>
        <v>-13.975835364899849</v>
      </c>
      <c r="K17" s="30">
        <f t="shared" si="3"/>
        <v>-8.21277618367688</v>
      </c>
      <c r="L17" s="87">
        <v>-90099623</v>
      </c>
      <c r="M17" s="84">
        <v>-82962227</v>
      </c>
      <c r="N17" s="31">
        <f t="shared" si="4"/>
        <v>81.29387178456895</v>
      </c>
      <c r="O17" s="30">
        <f t="shared" si="5"/>
        <v>53.22169208403723</v>
      </c>
      <c r="P17" s="5"/>
      <c r="Q17" s="32"/>
    </row>
    <row r="18" spans="1:17" ht="16.5">
      <c r="A18" s="2" t="s">
        <v>16</v>
      </c>
      <c r="B18" s="33" t="s">
        <v>27</v>
      </c>
      <c r="C18" s="65">
        <v>1367230546</v>
      </c>
      <c r="D18" s="66">
        <v>1277130923</v>
      </c>
      <c r="E18" s="67">
        <f t="shared" si="0"/>
        <v>-90099623</v>
      </c>
      <c r="F18" s="65">
        <v>1449947394</v>
      </c>
      <c r="G18" s="66">
        <v>1366985167</v>
      </c>
      <c r="H18" s="67">
        <f t="shared" si="1"/>
        <v>-82962227</v>
      </c>
      <c r="I18" s="67">
        <v>1465324116</v>
      </c>
      <c r="J18" s="42">
        <f t="shared" si="2"/>
        <v>-6.589936369078167</v>
      </c>
      <c r="K18" s="35">
        <f t="shared" si="3"/>
        <v>-5.7217404812963855</v>
      </c>
      <c r="L18" s="88">
        <v>-90099623</v>
      </c>
      <c r="M18" s="86">
        <v>-82962227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-70000369</v>
      </c>
      <c r="D19" s="72">
        <v>-72006885</v>
      </c>
      <c r="E19" s="73">
        <f t="shared" si="0"/>
        <v>-2006516</v>
      </c>
      <c r="F19" s="74">
        <v>-68873800</v>
      </c>
      <c r="G19" s="75">
        <v>-67380995</v>
      </c>
      <c r="H19" s="76">
        <f t="shared" si="1"/>
        <v>1492805</v>
      </c>
      <c r="I19" s="76">
        <v>-70717613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80235000</v>
      </c>
      <c r="D22" s="63">
        <v>79929389</v>
      </c>
      <c r="E22" s="64">
        <f t="shared" si="0"/>
        <v>-305611</v>
      </c>
      <c r="F22" s="62">
        <v>47450000</v>
      </c>
      <c r="G22" s="63">
        <v>47885000</v>
      </c>
      <c r="H22" s="64">
        <f t="shared" si="1"/>
        <v>435000</v>
      </c>
      <c r="I22" s="64">
        <v>51159046</v>
      </c>
      <c r="J22" s="29">
        <f t="shared" si="2"/>
        <v>-0.3808948713155107</v>
      </c>
      <c r="K22" s="30">
        <f t="shared" si="3"/>
        <v>0.916754478398314</v>
      </c>
      <c r="L22" s="83">
        <v>71978441</v>
      </c>
      <c r="M22" s="84">
        <v>18793972</v>
      </c>
      <c r="N22" s="31">
        <f t="shared" si="4"/>
        <v>-0.4245868565005458</v>
      </c>
      <c r="O22" s="30">
        <f t="shared" si="5"/>
        <v>2.3145719276372234</v>
      </c>
      <c r="P22" s="5"/>
      <c r="Q22" s="32"/>
    </row>
    <row r="23" spans="1:17" ht="12.75">
      <c r="A23" s="6" t="s">
        <v>16</v>
      </c>
      <c r="B23" s="28" t="s">
        <v>31</v>
      </c>
      <c r="C23" s="62">
        <v>86028013</v>
      </c>
      <c r="D23" s="63">
        <v>145469362</v>
      </c>
      <c r="E23" s="64">
        <f t="shared" si="0"/>
        <v>59441349</v>
      </c>
      <c r="F23" s="62">
        <v>62526537</v>
      </c>
      <c r="G23" s="63">
        <v>75480805</v>
      </c>
      <c r="H23" s="64">
        <f t="shared" si="1"/>
        <v>12954268</v>
      </c>
      <c r="I23" s="64">
        <v>69933357</v>
      </c>
      <c r="J23" s="29">
        <f t="shared" si="2"/>
        <v>69.09534107221563</v>
      </c>
      <c r="K23" s="30">
        <f t="shared" si="3"/>
        <v>20.718032089319134</v>
      </c>
      <c r="L23" s="83">
        <v>71978441</v>
      </c>
      <c r="M23" s="84">
        <v>18793972</v>
      </c>
      <c r="N23" s="31">
        <f t="shared" si="4"/>
        <v>82.58215678775261</v>
      </c>
      <c r="O23" s="30">
        <f t="shared" si="5"/>
        <v>68.92778173767631</v>
      </c>
      <c r="P23" s="5"/>
      <c r="Q23" s="32"/>
    </row>
    <row r="24" spans="1:17" ht="12.75">
      <c r="A24" s="6" t="s">
        <v>16</v>
      </c>
      <c r="B24" s="28" t="s">
        <v>32</v>
      </c>
      <c r="C24" s="62">
        <v>30900350</v>
      </c>
      <c r="D24" s="63">
        <v>43743053</v>
      </c>
      <c r="E24" s="64">
        <f t="shared" si="0"/>
        <v>12842703</v>
      </c>
      <c r="F24" s="62">
        <v>49185606</v>
      </c>
      <c r="G24" s="63">
        <v>54590310</v>
      </c>
      <c r="H24" s="64">
        <f t="shared" si="1"/>
        <v>5404704</v>
      </c>
      <c r="I24" s="64">
        <v>66485393</v>
      </c>
      <c r="J24" s="29">
        <f t="shared" si="2"/>
        <v>41.561674867760395</v>
      </c>
      <c r="K24" s="30">
        <f t="shared" si="3"/>
        <v>10.988385504490887</v>
      </c>
      <c r="L24" s="83">
        <v>71978441</v>
      </c>
      <c r="M24" s="84">
        <v>18793972</v>
      </c>
      <c r="N24" s="31">
        <f t="shared" si="4"/>
        <v>17.842430068747948</v>
      </c>
      <c r="O24" s="30">
        <f t="shared" si="5"/>
        <v>28.75764633468646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71978441</v>
      </c>
      <c r="M25" s="84">
        <v>18793972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197163363</v>
      </c>
      <c r="D26" s="66">
        <v>269141804</v>
      </c>
      <c r="E26" s="67">
        <f t="shared" si="0"/>
        <v>71978441</v>
      </c>
      <c r="F26" s="65">
        <v>159162143</v>
      </c>
      <c r="G26" s="66">
        <v>177956115</v>
      </c>
      <c r="H26" s="67">
        <f t="shared" si="1"/>
        <v>18793972</v>
      </c>
      <c r="I26" s="67">
        <v>187577796</v>
      </c>
      <c r="J26" s="42">
        <f t="shared" si="2"/>
        <v>36.50700612161906</v>
      </c>
      <c r="K26" s="35">
        <f t="shared" si="3"/>
        <v>11.808066695859958</v>
      </c>
      <c r="L26" s="88">
        <v>71978441</v>
      </c>
      <c r="M26" s="86">
        <v>18793972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31379662</v>
      </c>
      <c r="D28" s="63">
        <v>55258413</v>
      </c>
      <c r="E28" s="64">
        <f t="shared" si="0"/>
        <v>23878751</v>
      </c>
      <c r="F28" s="62">
        <v>32846029</v>
      </c>
      <c r="G28" s="63">
        <v>43692921</v>
      </c>
      <c r="H28" s="64">
        <f t="shared" si="1"/>
        <v>10846892</v>
      </c>
      <c r="I28" s="64">
        <v>18260999</v>
      </c>
      <c r="J28" s="29">
        <f t="shared" si="2"/>
        <v>76.09626579151808</v>
      </c>
      <c r="K28" s="30">
        <f t="shared" si="3"/>
        <v>33.023450110209666</v>
      </c>
      <c r="L28" s="83">
        <v>71978441</v>
      </c>
      <c r="M28" s="84">
        <v>18793972</v>
      </c>
      <c r="N28" s="31">
        <f t="shared" si="4"/>
        <v>33.17486551285544</v>
      </c>
      <c r="O28" s="30">
        <f t="shared" si="5"/>
        <v>57.714739598420174</v>
      </c>
      <c r="P28" s="5"/>
      <c r="Q28" s="32"/>
    </row>
    <row r="29" spans="1:17" ht="12.75">
      <c r="A29" s="6" t="s">
        <v>16</v>
      </c>
      <c r="B29" s="28" t="s">
        <v>36</v>
      </c>
      <c r="C29" s="62">
        <v>28517800</v>
      </c>
      <c r="D29" s="63">
        <v>32777867</v>
      </c>
      <c r="E29" s="64">
        <f t="shared" si="0"/>
        <v>4260067</v>
      </c>
      <c r="F29" s="62">
        <v>31661555</v>
      </c>
      <c r="G29" s="63">
        <v>30716881</v>
      </c>
      <c r="H29" s="64">
        <f t="shared" si="1"/>
        <v>-944674</v>
      </c>
      <c r="I29" s="64">
        <v>36796333</v>
      </c>
      <c r="J29" s="29">
        <f t="shared" si="2"/>
        <v>14.938273639621569</v>
      </c>
      <c r="K29" s="30">
        <f t="shared" si="3"/>
        <v>-2.9836626786018563</v>
      </c>
      <c r="L29" s="83">
        <v>71978441</v>
      </c>
      <c r="M29" s="84">
        <v>18793972</v>
      </c>
      <c r="N29" s="31">
        <f t="shared" si="4"/>
        <v>5.918531911520562</v>
      </c>
      <c r="O29" s="30">
        <f t="shared" si="5"/>
        <v>-5.026473381997164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71978441</v>
      </c>
      <c r="M30" s="84">
        <v>18793972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36755647</v>
      </c>
      <c r="D31" s="63">
        <v>76552693</v>
      </c>
      <c r="E31" s="64">
        <f t="shared" si="0"/>
        <v>39797046</v>
      </c>
      <c r="F31" s="62">
        <v>37291908</v>
      </c>
      <c r="G31" s="63">
        <v>39904687</v>
      </c>
      <c r="H31" s="64">
        <f t="shared" si="1"/>
        <v>2612779</v>
      </c>
      <c r="I31" s="64">
        <v>52396174</v>
      </c>
      <c r="J31" s="29">
        <f t="shared" si="2"/>
        <v>108.27464416556182</v>
      </c>
      <c r="K31" s="30">
        <f t="shared" si="3"/>
        <v>7.006289407342741</v>
      </c>
      <c r="L31" s="83">
        <v>71978441</v>
      </c>
      <c r="M31" s="84">
        <v>18793972</v>
      </c>
      <c r="N31" s="31">
        <f t="shared" si="4"/>
        <v>55.2902305844607</v>
      </c>
      <c r="O31" s="30">
        <f t="shared" si="5"/>
        <v>13.902218221885187</v>
      </c>
      <c r="P31" s="5"/>
      <c r="Q31" s="32"/>
    </row>
    <row r="32" spans="1:17" ht="12.75">
      <c r="A32" s="6" t="s">
        <v>16</v>
      </c>
      <c r="B32" s="28" t="s">
        <v>39</v>
      </c>
      <c r="C32" s="62">
        <v>100510254</v>
      </c>
      <c r="D32" s="63">
        <v>104552831</v>
      </c>
      <c r="E32" s="64">
        <f t="shared" si="0"/>
        <v>4042577</v>
      </c>
      <c r="F32" s="62">
        <v>57362651</v>
      </c>
      <c r="G32" s="63">
        <v>63641626</v>
      </c>
      <c r="H32" s="64">
        <f t="shared" si="1"/>
        <v>6278975</v>
      </c>
      <c r="I32" s="64">
        <v>80124290</v>
      </c>
      <c r="J32" s="29">
        <f t="shared" si="2"/>
        <v>4.022054307016277</v>
      </c>
      <c r="K32" s="30">
        <f t="shared" si="3"/>
        <v>10.946103240591166</v>
      </c>
      <c r="L32" s="83">
        <v>71978441</v>
      </c>
      <c r="M32" s="84">
        <v>18793972</v>
      </c>
      <c r="N32" s="31">
        <f t="shared" si="4"/>
        <v>5.616371991163298</v>
      </c>
      <c r="O32" s="30">
        <f t="shared" si="5"/>
        <v>33.4095155616918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197163363</v>
      </c>
      <c r="D33" s="81">
        <v>269141804</v>
      </c>
      <c r="E33" s="82">
        <f t="shared" si="0"/>
        <v>71978441</v>
      </c>
      <c r="F33" s="80">
        <v>159162143</v>
      </c>
      <c r="G33" s="81">
        <v>177956115</v>
      </c>
      <c r="H33" s="82">
        <f t="shared" si="1"/>
        <v>18793972</v>
      </c>
      <c r="I33" s="82">
        <v>187577796</v>
      </c>
      <c r="J33" s="57">
        <f t="shared" si="2"/>
        <v>36.50700612161906</v>
      </c>
      <c r="K33" s="58">
        <f t="shared" si="3"/>
        <v>11.808066695859958</v>
      </c>
      <c r="L33" s="95">
        <v>71978441</v>
      </c>
      <c r="M33" s="96">
        <v>18793972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141086163</v>
      </c>
      <c r="D8" s="63">
        <v>138385758</v>
      </c>
      <c r="E8" s="64">
        <f>$D8-$C8</f>
        <v>-2700405</v>
      </c>
      <c r="F8" s="62">
        <v>150382398</v>
      </c>
      <c r="G8" s="63">
        <v>150853729</v>
      </c>
      <c r="H8" s="64">
        <f>$G8-$F8</f>
        <v>471331</v>
      </c>
      <c r="I8" s="64">
        <v>159642503</v>
      </c>
      <c r="J8" s="29">
        <f>IF(($C8=0),0,(($E8/$C8)*100))</f>
        <v>-1.9140112273093712</v>
      </c>
      <c r="K8" s="30">
        <f>IF(($F8=0),0,(($H8/$F8)*100))</f>
        <v>0.3134216545742275</v>
      </c>
      <c r="L8" s="83">
        <v>20887444</v>
      </c>
      <c r="M8" s="84">
        <v>69921029</v>
      </c>
      <c r="N8" s="31">
        <f>IF(($L8=0),0,(($E8/$L8)*100))</f>
        <v>-12.928365002438785</v>
      </c>
      <c r="O8" s="30">
        <f>IF(($M8=0),0,(($H8/$M8)*100))</f>
        <v>0.6740904799899327</v>
      </c>
      <c r="P8" s="5"/>
      <c r="Q8" s="32"/>
    </row>
    <row r="9" spans="1:17" ht="12.75">
      <c r="A9" s="2" t="s">
        <v>16</v>
      </c>
      <c r="B9" s="28" t="s">
        <v>19</v>
      </c>
      <c r="C9" s="62">
        <v>473549787</v>
      </c>
      <c r="D9" s="63">
        <v>519684078</v>
      </c>
      <c r="E9" s="64">
        <f>$D9-$C9</f>
        <v>46134291</v>
      </c>
      <c r="F9" s="62">
        <v>503079426</v>
      </c>
      <c r="G9" s="63">
        <v>575880165</v>
      </c>
      <c r="H9" s="64">
        <f>$G9-$F9</f>
        <v>72800739</v>
      </c>
      <c r="I9" s="64">
        <v>638120200</v>
      </c>
      <c r="J9" s="29">
        <f>IF(($C9=0),0,(($E9/$C9)*100))</f>
        <v>9.742226111485929</v>
      </c>
      <c r="K9" s="30">
        <f>IF(($F9=0),0,(($H9/$F9)*100))</f>
        <v>14.471022911598855</v>
      </c>
      <c r="L9" s="83">
        <v>20887444</v>
      </c>
      <c r="M9" s="84">
        <v>69921029</v>
      </c>
      <c r="N9" s="31">
        <f>IF(($L9=0),0,(($E9/$L9)*100))</f>
        <v>220.870926093207</v>
      </c>
      <c r="O9" s="30">
        <f>IF(($M9=0),0,(($H9/$M9)*100))</f>
        <v>104.11851776380465</v>
      </c>
      <c r="P9" s="5"/>
      <c r="Q9" s="32"/>
    </row>
    <row r="10" spans="1:17" ht="12.75">
      <c r="A10" s="2" t="s">
        <v>16</v>
      </c>
      <c r="B10" s="28" t="s">
        <v>20</v>
      </c>
      <c r="C10" s="62">
        <v>271525323</v>
      </c>
      <c r="D10" s="63">
        <v>248978881</v>
      </c>
      <c r="E10" s="64">
        <f aca="true" t="shared" si="0" ref="E10:E33">$D10-$C10</f>
        <v>-22546442</v>
      </c>
      <c r="F10" s="62">
        <v>263648229</v>
      </c>
      <c r="G10" s="63">
        <v>260297188</v>
      </c>
      <c r="H10" s="64">
        <f aca="true" t="shared" si="1" ref="H10:H33">$G10-$F10</f>
        <v>-3351041</v>
      </c>
      <c r="I10" s="64">
        <v>254738041</v>
      </c>
      <c r="J10" s="29">
        <f aca="true" t="shared" si="2" ref="J10:J33">IF(($C10=0),0,(($E10/$C10)*100))</f>
        <v>-8.303624041725199</v>
      </c>
      <c r="K10" s="30">
        <f aca="true" t="shared" si="3" ref="K10:K33">IF(($F10=0),0,(($H10/$F10)*100))</f>
        <v>-1.271027312684888</v>
      </c>
      <c r="L10" s="83">
        <v>20887444</v>
      </c>
      <c r="M10" s="84">
        <v>69921029</v>
      </c>
      <c r="N10" s="31">
        <f aca="true" t="shared" si="4" ref="N10:N33">IF(($L10=0),0,(($E10/$L10)*100))</f>
        <v>-107.94256109076821</v>
      </c>
      <c r="O10" s="30">
        <f aca="true" t="shared" si="5" ref="O10:O33">IF(($M10=0),0,(($H10/$M10)*100))</f>
        <v>-4.792608243794581</v>
      </c>
      <c r="P10" s="5"/>
      <c r="Q10" s="32"/>
    </row>
    <row r="11" spans="1:17" ht="16.5">
      <c r="A11" s="6" t="s">
        <v>16</v>
      </c>
      <c r="B11" s="33" t="s">
        <v>21</v>
      </c>
      <c r="C11" s="65">
        <v>886161273</v>
      </c>
      <c r="D11" s="66">
        <v>907048717</v>
      </c>
      <c r="E11" s="67">
        <f t="shared" si="0"/>
        <v>20887444</v>
      </c>
      <c r="F11" s="65">
        <v>917110053</v>
      </c>
      <c r="G11" s="66">
        <v>987031082</v>
      </c>
      <c r="H11" s="67">
        <f t="shared" si="1"/>
        <v>69921029</v>
      </c>
      <c r="I11" s="67">
        <v>1052500744</v>
      </c>
      <c r="J11" s="34">
        <f t="shared" si="2"/>
        <v>2.357070280140757</v>
      </c>
      <c r="K11" s="35">
        <f t="shared" si="3"/>
        <v>7.62406090428059</v>
      </c>
      <c r="L11" s="85">
        <v>20887444</v>
      </c>
      <c r="M11" s="86">
        <v>69921029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254910506</v>
      </c>
      <c r="D13" s="63">
        <v>260601638</v>
      </c>
      <c r="E13" s="64">
        <f t="shared" si="0"/>
        <v>5691132</v>
      </c>
      <c r="F13" s="62">
        <v>270536236</v>
      </c>
      <c r="G13" s="63">
        <v>274301742</v>
      </c>
      <c r="H13" s="64">
        <f t="shared" si="1"/>
        <v>3765506</v>
      </c>
      <c r="I13" s="64">
        <v>284251783</v>
      </c>
      <c r="J13" s="29">
        <f t="shared" si="2"/>
        <v>2.232600016885926</v>
      </c>
      <c r="K13" s="30">
        <f t="shared" si="3"/>
        <v>1.3918675204751498</v>
      </c>
      <c r="L13" s="83">
        <v>21952236</v>
      </c>
      <c r="M13" s="84">
        <v>58790416</v>
      </c>
      <c r="N13" s="31">
        <f t="shared" si="4"/>
        <v>25.925067496541125</v>
      </c>
      <c r="O13" s="30">
        <f t="shared" si="5"/>
        <v>6.40496573455102</v>
      </c>
      <c r="P13" s="5"/>
      <c r="Q13" s="32"/>
    </row>
    <row r="14" spans="1:17" ht="12.75">
      <c r="A14" s="2" t="s">
        <v>16</v>
      </c>
      <c r="B14" s="28" t="s">
        <v>24</v>
      </c>
      <c r="C14" s="62">
        <v>39360687</v>
      </c>
      <c r="D14" s="63">
        <v>36031207</v>
      </c>
      <c r="E14" s="64">
        <f t="shared" si="0"/>
        <v>-3329480</v>
      </c>
      <c r="F14" s="62">
        <v>48822184</v>
      </c>
      <c r="G14" s="63">
        <v>31406789</v>
      </c>
      <c r="H14" s="64">
        <f t="shared" si="1"/>
        <v>-17415395</v>
      </c>
      <c r="I14" s="64">
        <v>32791690</v>
      </c>
      <c r="J14" s="29">
        <f t="shared" si="2"/>
        <v>-8.458897071588206</v>
      </c>
      <c r="K14" s="30">
        <f t="shared" si="3"/>
        <v>-35.6710691189071</v>
      </c>
      <c r="L14" s="83">
        <v>21952236</v>
      </c>
      <c r="M14" s="84">
        <v>58790416</v>
      </c>
      <c r="N14" s="31">
        <f t="shared" si="4"/>
        <v>-15.166928781195683</v>
      </c>
      <c r="O14" s="30">
        <f t="shared" si="5"/>
        <v>-29.622847030032922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21952236</v>
      </c>
      <c r="M15" s="84">
        <v>58790416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268319000</v>
      </c>
      <c r="D16" s="63">
        <v>299500000</v>
      </c>
      <c r="E16" s="64">
        <f t="shared" si="0"/>
        <v>31181000</v>
      </c>
      <c r="F16" s="62">
        <v>286833011</v>
      </c>
      <c r="G16" s="63">
        <v>345922500</v>
      </c>
      <c r="H16" s="64">
        <f t="shared" si="1"/>
        <v>59089489</v>
      </c>
      <c r="I16" s="64">
        <v>399540488</v>
      </c>
      <c r="J16" s="29">
        <f t="shared" si="2"/>
        <v>11.620869189285887</v>
      </c>
      <c r="K16" s="30">
        <f t="shared" si="3"/>
        <v>20.600658478601684</v>
      </c>
      <c r="L16" s="83">
        <v>21952236</v>
      </c>
      <c r="M16" s="84">
        <v>58790416</v>
      </c>
      <c r="N16" s="31">
        <f t="shared" si="4"/>
        <v>142.04020036956598</v>
      </c>
      <c r="O16" s="30">
        <f t="shared" si="5"/>
        <v>100.50871046736599</v>
      </c>
      <c r="P16" s="5"/>
      <c r="Q16" s="32"/>
    </row>
    <row r="17" spans="1:17" ht="12.75">
      <c r="A17" s="2" t="s">
        <v>16</v>
      </c>
      <c r="B17" s="28" t="s">
        <v>26</v>
      </c>
      <c r="C17" s="62">
        <v>313510233</v>
      </c>
      <c r="D17" s="63">
        <v>301919817</v>
      </c>
      <c r="E17" s="64">
        <f t="shared" si="0"/>
        <v>-11590416</v>
      </c>
      <c r="F17" s="62">
        <v>303741764</v>
      </c>
      <c r="G17" s="63">
        <v>317092580</v>
      </c>
      <c r="H17" s="64">
        <f t="shared" si="1"/>
        <v>13350816</v>
      </c>
      <c r="I17" s="64">
        <v>322304161</v>
      </c>
      <c r="J17" s="41">
        <f t="shared" si="2"/>
        <v>-3.6969817186158638</v>
      </c>
      <c r="K17" s="30">
        <f t="shared" si="3"/>
        <v>4.395449550362129</v>
      </c>
      <c r="L17" s="87">
        <v>21952236</v>
      </c>
      <c r="M17" s="84">
        <v>58790416</v>
      </c>
      <c r="N17" s="31">
        <f t="shared" si="4"/>
        <v>-52.79833908491144</v>
      </c>
      <c r="O17" s="30">
        <f t="shared" si="5"/>
        <v>22.70917082811593</v>
      </c>
      <c r="P17" s="5"/>
      <c r="Q17" s="32"/>
    </row>
    <row r="18" spans="1:17" ht="16.5">
      <c r="A18" s="2" t="s">
        <v>16</v>
      </c>
      <c r="B18" s="33" t="s">
        <v>27</v>
      </c>
      <c r="C18" s="65">
        <v>876100426</v>
      </c>
      <c r="D18" s="66">
        <v>898052662</v>
      </c>
      <c r="E18" s="67">
        <f t="shared" si="0"/>
        <v>21952236</v>
      </c>
      <c r="F18" s="65">
        <v>909933195</v>
      </c>
      <c r="G18" s="66">
        <v>968723611</v>
      </c>
      <c r="H18" s="67">
        <f t="shared" si="1"/>
        <v>58790416</v>
      </c>
      <c r="I18" s="67">
        <v>1038888122</v>
      </c>
      <c r="J18" s="42">
        <f t="shared" si="2"/>
        <v>2.5056757591395122</v>
      </c>
      <c r="K18" s="35">
        <f t="shared" si="3"/>
        <v>6.4609595872584915</v>
      </c>
      <c r="L18" s="88">
        <v>21952236</v>
      </c>
      <c r="M18" s="86">
        <v>58790416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10060847</v>
      </c>
      <c r="D19" s="72">
        <v>8996055</v>
      </c>
      <c r="E19" s="73">
        <f t="shared" si="0"/>
        <v>-1064792</v>
      </c>
      <c r="F19" s="74">
        <v>7176858</v>
      </c>
      <c r="G19" s="75">
        <v>18307471</v>
      </c>
      <c r="H19" s="76">
        <f t="shared" si="1"/>
        <v>11130613</v>
      </c>
      <c r="I19" s="76">
        <v>13612622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28796250</v>
      </c>
      <c r="M22" s="84">
        <v>-4965511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109884479</v>
      </c>
      <c r="D23" s="63">
        <v>119720229</v>
      </c>
      <c r="E23" s="64">
        <f t="shared" si="0"/>
        <v>9835750</v>
      </c>
      <c r="F23" s="62">
        <v>72140243</v>
      </c>
      <c r="G23" s="63">
        <v>88134732</v>
      </c>
      <c r="H23" s="64">
        <f t="shared" si="1"/>
        <v>15994489</v>
      </c>
      <c r="I23" s="64">
        <v>87207848</v>
      </c>
      <c r="J23" s="29">
        <f t="shared" si="2"/>
        <v>8.950991158633059</v>
      </c>
      <c r="K23" s="30">
        <f t="shared" si="3"/>
        <v>22.17138220618414</v>
      </c>
      <c r="L23" s="83">
        <v>28796250</v>
      </c>
      <c r="M23" s="84">
        <v>-4965511</v>
      </c>
      <c r="N23" s="31">
        <f t="shared" si="4"/>
        <v>34.156357164561356</v>
      </c>
      <c r="O23" s="30">
        <f t="shared" si="5"/>
        <v>-322.11164168199406</v>
      </c>
      <c r="P23" s="5"/>
      <c r="Q23" s="32"/>
    </row>
    <row r="24" spans="1:17" ht="12.75">
      <c r="A24" s="6" t="s">
        <v>16</v>
      </c>
      <c r="B24" s="28" t="s">
        <v>32</v>
      </c>
      <c r="C24" s="62">
        <v>27755000</v>
      </c>
      <c r="D24" s="63">
        <v>46715500</v>
      </c>
      <c r="E24" s="64">
        <f t="shared" si="0"/>
        <v>18960500</v>
      </c>
      <c r="F24" s="62">
        <v>65570000</v>
      </c>
      <c r="G24" s="63">
        <v>44610000</v>
      </c>
      <c r="H24" s="64">
        <f t="shared" si="1"/>
        <v>-20960000</v>
      </c>
      <c r="I24" s="64">
        <v>49471000</v>
      </c>
      <c r="J24" s="29">
        <f t="shared" si="2"/>
        <v>68.31381733021077</v>
      </c>
      <c r="K24" s="30">
        <f t="shared" si="3"/>
        <v>-31.96583803568705</v>
      </c>
      <c r="L24" s="83">
        <v>28796250</v>
      </c>
      <c r="M24" s="84">
        <v>-4965511</v>
      </c>
      <c r="N24" s="31">
        <f t="shared" si="4"/>
        <v>65.84364283543864</v>
      </c>
      <c r="O24" s="30">
        <f t="shared" si="5"/>
        <v>422.11164168199406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28796250</v>
      </c>
      <c r="M25" s="84">
        <v>-4965511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137639479</v>
      </c>
      <c r="D26" s="66">
        <v>166435729</v>
      </c>
      <c r="E26" s="67">
        <f t="shared" si="0"/>
        <v>28796250</v>
      </c>
      <c r="F26" s="65">
        <v>137710243</v>
      </c>
      <c r="G26" s="66">
        <v>132744732</v>
      </c>
      <c r="H26" s="67">
        <f t="shared" si="1"/>
        <v>-4965511</v>
      </c>
      <c r="I26" s="67">
        <v>136678848</v>
      </c>
      <c r="J26" s="42">
        <f t="shared" si="2"/>
        <v>20.921504650566135</v>
      </c>
      <c r="K26" s="35">
        <f t="shared" si="3"/>
        <v>-3.6057673647413435</v>
      </c>
      <c r="L26" s="88">
        <v>28796250</v>
      </c>
      <c r="M26" s="86">
        <v>-4965511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4140823</v>
      </c>
      <c r="D28" s="63">
        <v>9877942</v>
      </c>
      <c r="E28" s="64">
        <f t="shared" si="0"/>
        <v>5737119</v>
      </c>
      <c r="F28" s="62">
        <v>35288429</v>
      </c>
      <c r="G28" s="63">
        <v>29544735</v>
      </c>
      <c r="H28" s="64">
        <f t="shared" si="1"/>
        <v>-5743694</v>
      </c>
      <c r="I28" s="64">
        <v>20385910</v>
      </c>
      <c r="J28" s="29">
        <f t="shared" si="2"/>
        <v>138.55021091217856</v>
      </c>
      <c r="K28" s="30">
        <f t="shared" si="3"/>
        <v>-16.276423073410268</v>
      </c>
      <c r="L28" s="83">
        <v>28796250</v>
      </c>
      <c r="M28" s="84">
        <v>-4965511</v>
      </c>
      <c r="N28" s="31">
        <f t="shared" si="4"/>
        <v>19.923146243000392</v>
      </c>
      <c r="O28" s="30">
        <f t="shared" si="5"/>
        <v>115.67176067075474</v>
      </c>
      <c r="P28" s="5"/>
      <c r="Q28" s="32"/>
    </row>
    <row r="29" spans="1:17" ht="12.75">
      <c r="A29" s="6" t="s">
        <v>16</v>
      </c>
      <c r="B29" s="28" t="s">
        <v>36</v>
      </c>
      <c r="C29" s="62">
        <v>12316320</v>
      </c>
      <c r="D29" s="63">
        <v>22371320</v>
      </c>
      <c r="E29" s="64">
        <f t="shared" si="0"/>
        <v>10055000</v>
      </c>
      <c r="F29" s="62">
        <v>13437626</v>
      </c>
      <c r="G29" s="63">
        <v>13437626</v>
      </c>
      <c r="H29" s="64">
        <f t="shared" si="1"/>
        <v>0</v>
      </c>
      <c r="I29" s="64">
        <v>28568636</v>
      </c>
      <c r="J29" s="29">
        <f t="shared" si="2"/>
        <v>81.6396456084285</v>
      </c>
      <c r="K29" s="30">
        <f t="shared" si="3"/>
        <v>0</v>
      </c>
      <c r="L29" s="83">
        <v>28796250</v>
      </c>
      <c r="M29" s="84">
        <v>-4965511</v>
      </c>
      <c r="N29" s="31">
        <f t="shared" si="4"/>
        <v>34.917741025307116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11605596</v>
      </c>
      <c r="E30" s="64">
        <f t="shared" si="0"/>
        <v>11605596</v>
      </c>
      <c r="F30" s="62">
        <v>4595000</v>
      </c>
      <c r="G30" s="63">
        <v>1833070</v>
      </c>
      <c r="H30" s="64">
        <f t="shared" si="1"/>
        <v>-2761930</v>
      </c>
      <c r="I30" s="64">
        <v>1168549</v>
      </c>
      <c r="J30" s="29">
        <f t="shared" si="2"/>
        <v>0</v>
      </c>
      <c r="K30" s="30">
        <f t="shared" si="3"/>
        <v>-60.10729053318825</v>
      </c>
      <c r="L30" s="83">
        <v>28796250</v>
      </c>
      <c r="M30" s="84">
        <v>-4965511</v>
      </c>
      <c r="N30" s="31">
        <f t="shared" si="4"/>
        <v>40.30245604896471</v>
      </c>
      <c r="O30" s="30">
        <f t="shared" si="5"/>
        <v>55.62227130299379</v>
      </c>
      <c r="P30" s="5"/>
      <c r="Q30" s="32"/>
    </row>
    <row r="31" spans="1:17" ht="12.75">
      <c r="A31" s="6" t="s">
        <v>16</v>
      </c>
      <c r="B31" s="28" t="s">
        <v>38</v>
      </c>
      <c r="C31" s="62">
        <v>41100000</v>
      </c>
      <c r="D31" s="63">
        <v>34080602</v>
      </c>
      <c r="E31" s="64">
        <f t="shared" si="0"/>
        <v>-7019398</v>
      </c>
      <c r="F31" s="62">
        <v>56657045</v>
      </c>
      <c r="G31" s="63">
        <v>53705859</v>
      </c>
      <c r="H31" s="64">
        <f t="shared" si="1"/>
        <v>-2951186</v>
      </c>
      <c r="I31" s="64">
        <v>61364259</v>
      </c>
      <c r="J31" s="29">
        <f t="shared" si="2"/>
        <v>-17.07882725060827</v>
      </c>
      <c r="K31" s="30">
        <f t="shared" si="3"/>
        <v>-5.208859727859086</v>
      </c>
      <c r="L31" s="83">
        <v>28796250</v>
      </c>
      <c r="M31" s="84">
        <v>-4965511</v>
      </c>
      <c r="N31" s="31">
        <f t="shared" si="4"/>
        <v>-24.37608369145288</v>
      </c>
      <c r="O31" s="30">
        <f t="shared" si="5"/>
        <v>59.4336816492804</v>
      </c>
      <c r="P31" s="5"/>
      <c r="Q31" s="32"/>
    </row>
    <row r="32" spans="1:17" ht="12.75">
      <c r="A32" s="6" t="s">
        <v>16</v>
      </c>
      <c r="B32" s="28" t="s">
        <v>39</v>
      </c>
      <c r="C32" s="62">
        <v>80082336</v>
      </c>
      <c r="D32" s="63">
        <v>88500269</v>
      </c>
      <c r="E32" s="64">
        <f t="shared" si="0"/>
        <v>8417933</v>
      </c>
      <c r="F32" s="62">
        <v>27732143</v>
      </c>
      <c r="G32" s="63">
        <v>34223442</v>
      </c>
      <c r="H32" s="64">
        <f t="shared" si="1"/>
        <v>6491299</v>
      </c>
      <c r="I32" s="64">
        <v>25191494</v>
      </c>
      <c r="J32" s="29">
        <f t="shared" si="2"/>
        <v>10.51159771363313</v>
      </c>
      <c r="K32" s="30">
        <f t="shared" si="3"/>
        <v>23.407130851734035</v>
      </c>
      <c r="L32" s="83">
        <v>28796250</v>
      </c>
      <c r="M32" s="84">
        <v>-4965511</v>
      </c>
      <c r="N32" s="31">
        <f t="shared" si="4"/>
        <v>29.232740374180665</v>
      </c>
      <c r="O32" s="30">
        <f t="shared" si="5"/>
        <v>-130.72771362302893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137639479</v>
      </c>
      <c r="D33" s="81">
        <v>166435729</v>
      </c>
      <c r="E33" s="82">
        <f t="shared" si="0"/>
        <v>28796250</v>
      </c>
      <c r="F33" s="80">
        <v>137710243</v>
      </c>
      <c r="G33" s="81">
        <v>132744732</v>
      </c>
      <c r="H33" s="82">
        <f t="shared" si="1"/>
        <v>-4965511</v>
      </c>
      <c r="I33" s="82">
        <v>136678848</v>
      </c>
      <c r="J33" s="57">
        <f t="shared" si="2"/>
        <v>20.921504650566135</v>
      </c>
      <c r="K33" s="58">
        <f t="shared" si="3"/>
        <v>-3.6057673647413435</v>
      </c>
      <c r="L33" s="95">
        <v>28796250</v>
      </c>
      <c r="M33" s="96">
        <v>-4965511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7604454</v>
      </c>
      <c r="M8" s="84">
        <v>2469251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118407348</v>
      </c>
      <c r="D9" s="63">
        <v>124301179</v>
      </c>
      <c r="E9" s="64">
        <f>$D9-$C9</f>
        <v>5893831</v>
      </c>
      <c r="F9" s="62">
        <v>119363476</v>
      </c>
      <c r="G9" s="63">
        <v>124590240</v>
      </c>
      <c r="H9" s="64">
        <f>$G9-$F9</f>
        <v>5226764</v>
      </c>
      <c r="I9" s="64">
        <v>124850657</v>
      </c>
      <c r="J9" s="29">
        <f>IF(($C9=0),0,(($E9/$C9)*100))</f>
        <v>4.977588890851605</v>
      </c>
      <c r="K9" s="30">
        <f>IF(($F9=0),0,(($H9/$F9)*100))</f>
        <v>4.378863765663125</v>
      </c>
      <c r="L9" s="83">
        <v>7604454</v>
      </c>
      <c r="M9" s="84">
        <v>2469251</v>
      </c>
      <c r="N9" s="31">
        <f>IF(($L9=0),0,(($E9/$L9)*100))</f>
        <v>77.5049858937933</v>
      </c>
      <c r="O9" s="30">
        <f>IF(($M9=0),0,(($H9/$M9)*100))</f>
        <v>211.6740663464346</v>
      </c>
      <c r="P9" s="5"/>
      <c r="Q9" s="32"/>
    </row>
    <row r="10" spans="1:17" ht="12.75">
      <c r="A10" s="2" t="s">
        <v>16</v>
      </c>
      <c r="B10" s="28" t="s">
        <v>20</v>
      </c>
      <c r="C10" s="62">
        <v>311671953</v>
      </c>
      <c r="D10" s="63">
        <v>313382576</v>
      </c>
      <c r="E10" s="64">
        <f aca="true" t="shared" si="0" ref="E10:E33">$D10-$C10</f>
        <v>1710623</v>
      </c>
      <c r="F10" s="62">
        <v>322695521</v>
      </c>
      <c r="G10" s="63">
        <v>319938008</v>
      </c>
      <c r="H10" s="64">
        <f aca="true" t="shared" si="1" ref="H10:H33">$G10-$F10</f>
        <v>-2757513</v>
      </c>
      <c r="I10" s="64">
        <v>327110761</v>
      </c>
      <c r="J10" s="29">
        <f aca="true" t="shared" si="2" ref="J10:J33">IF(($C10=0),0,(($E10/$C10)*100))</f>
        <v>0.5488536852720912</v>
      </c>
      <c r="K10" s="30">
        <f aca="true" t="shared" si="3" ref="K10:K33">IF(($F10=0),0,(($H10/$F10)*100))</f>
        <v>-0.8545247208435844</v>
      </c>
      <c r="L10" s="83">
        <v>7604454</v>
      </c>
      <c r="M10" s="84">
        <v>2469251</v>
      </c>
      <c r="N10" s="31">
        <f aca="true" t="shared" si="4" ref="N10:N33">IF(($L10=0),0,(($E10/$L10)*100))</f>
        <v>22.495014106206703</v>
      </c>
      <c r="O10" s="30">
        <f aca="true" t="shared" si="5" ref="O10:O33">IF(($M10=0),0,(($H10/$M10)*100))</f>
        <v>-111.6740663464346</v>
      </c>
      <c r="P10" s="5"/>
      <c r="Q10" s="32"/>
    </row>
    <row r="11" spans="1:17" ht="16.5">
      <c r="A11" s="6" t="s">
        <v>16</v>
      </c>
      <c r="B11" s="33" t="s">
        <v>21</v>
      </c>
      <c r="C11" s="65">
        <v>430079301</v>
      </c>
      <c r="D11" s="66">
        <v>437683755</v>
      </c>
      <c r="E11" s="67">
        <f t="shared" si="0"/>
        <v>7604454</v>
      </c>
      <c r="F11" s="65">
        <v>442058997</v>
      </c>
      <c r="G11" s="66">
        <v>444528248</v>
      </c>
      <c r="H11" s="67">
        <f t="shared" si="1"/>
        <v>2469251</v>
      </c>
      <c r="I11" s="67">
        <v>451961418</v>
      </c>
      <c r="J11" s="34">
        <f t="shared" si="2"/>
        <v>1.768151590257537</v>
      </c>
      <c r="K11" s="35">
        <f t="shared" si="3"/>
        <v>0.5585795146705271</v>
      </c>
      <c r="L11" s="85">
        <v>7604454</v>
      </c>
      <c r="M11" s="86">
        <v>2469251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225103776</v>
      </c>
      <c r="D13" s="63">
        <v>220497038</v>
      </c>
      <c r="E13" s="64">
        <f t="shared" si="0"/>
        <v>-4606738</v>
      </c>
      <c r="F13" s="62">
        <v>241806908</v>
      </c>
      <c r="G13" s="63">
        <v>231532618</v>
      </c>
      <c r="H13" s="64">
        <f t="shared" si="1"/>
        <v>-10274290</v>
      </c>
      <c r="I13" s="64">
        <v>244318651</v>
      </c>
      <c r="J13" s="29">
        <f t="shared" si="2"/>
        <v>-2.046495212945695</v>
      </c>
      <c r="K13" s="30">
        <f t="shared" si="3"/>
        <v>-4.248964632557148</v>
      </c>
      <c r="L13" s="83">
        <v>7598062</v>
      </c>
      <c r="M13" s="84">
        <v>-6936878</v>
      </c>
      <c r="N13" s="31">
        <f t="shared" si="4"/>
        <v>-60.630434444993995</v>
      </c>
      <c r="O13" s="30">
        <f t="shared" si="5"/>
        <v>148.11115317294033</v>
      </c>
      <c r="P13" s="5"/>
      <c r="Q13" s="32"/>
    </row>
    <row r="14" spans="1:17" ht="12.75">
      <c r="A14" s="2" t="s">
        <v>16</v>
      </c>
      <c r="B14" s="28" t="s">
        <v>24</v>
      </c>
      <c r="C14" s="62">
        <v>791000</v>
      </c>
      <c r="D14" s="63">
        <v>1970000</v>
      </c>
      <c r="E14" s="64">
        <f t="shared" si="0"/>
        <v>1179000</v>
      </c>
      <c r="F14" s="62">
        <v>813050</v>
      </c>
      <c r="G14" s="63">
        <v>1970000</v>
      </c>
      <c r="H14" s="64">
        <f t="shared" si="1"/>
        <v>1156950</v>
      </c>
      <c r="I14" s="64">
        <v>1970000</v>
      </c>
      <c r="J14" s="29">
        <f t="shared" si="2"/>
        <v>149.05183312262957</v>
      </c>
      <c r="K14" s="30">
        <f t="shared" si="3"/>
        <v>142.2975216776336</v>
      </c>
      <c r="L14" s="83">
        <v>7598062</v>
      </c>
      <c r="M14" s="84">
        <v>-6936878</v>
      </c>
      <c r="N14" s="31">
        <f t="shared" si="4"/>
        <v>15.517114759000386</v>
      </c>
      <c r="O14" s="30">
        <f t="shared" si="5"/>
        <v>-16.67825208977295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7598062</v>
      </c>
      <c r="M15" s="84">
        <v>-6936878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7598062</v>
      </c>
      <c r="M16" s="84">
        <v>-6936878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215071907</v>
      </c>
      <c r="D17" s="63">
        <v>226097707</v>
      </c>
      <c r="E17" s="64">
        <f t="shared" si="0"/>
        <v>11025800</v>
      </c>
      <c r="F17" s="62">
        <v>218230437</v>
      </c>
      <c r="G17" s="63">
        <v>220410899</v>
      </c>
      <c r="H17" s="64">
        <f t="shared" si="1"/>
        <v>2180462</v>
      </c>
      <c r="I17" s="64">
        <v>219611608</v>
      </c>
      <c r="J17" s="41">
        <f t="shared" si="2"/>
        <v>5.1265644843145415</v>
      </c>
      <c r="K17" s="30">
        <f t="shared" si="3"/>
        <v>0.9991557685420389</v>
      </c>
      <c r="L17" s="87">
        <v>7598062</v>
      </c>
      <c r="M17" s="84">
        <v>-6936878</v>
      </c>
      <c r="N17" s="31">
        <f t="shared" si="4"/>
        <v>145.11331968599362</v>
      </c>
      <c r="O17" s="30">
        <f t="shared" si="5"/>
        <v>-31.432901083167387</v>
      </c>
      <c r="P17" s="5"/>
      <c r="Q17" s="32"/>
    </row>
    <row r="18" spans="1:17" ht="16.5">
      <c r="A18" s="2" t="s">
        <v>16</v>
      </c>
      <c r="B18" s="33" t="s">
        <v>27</v>
      </c>
      <c r="C18" s="65">
        <v>440966683</v>
      </c>
      <c r="D18" s="66">
        <v>448564745</v>
      </c>
      <c r="E18" s="67">
        <f t="shared" si="0"/>
        <v>7598062</v>
      </c>
      <c r="F18" s="65">
        <v>460850395</v>
      </c>
      <c r="G18" s="66">
        <v>453913517</v>
      </c>
      <c r="H18" s="67">
        <f t="shared" si="1"/>
        <v>-6936878</v>
      </c>
      <c r="I18" s="67">
        <v>465900259</v>
      </c>
      <c r="J18" s="42">
        <f t="shared" si="2"/>
        <v>1.7230467273193064</v>
      </c>
      <c r="K18" s="35">
        <f t="shared" si="3"/>
        <v>-1.5052342528642078</v>
      </c>
      <c r="L18" s="88">
        <v>7598062</v>
      </c>
      <c r="M18" s="86">
        <v>-6936878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-10887382</v>
      </c>
      <c r="D19" s="72">
        <v>-10880990</v>
      </c>
      <c r="E19" s="73">
        <f t="shared" si="0"/>
        <v>6392</v>
      </c>
      <c r="F19" s="74">
        <v>-18791398</v>
      </c>
      <c r="G19" s="75">
        <v>-9385269</v>
      </c>
      <c r="H19" s="76">
        <f t="shared" si="1"/>
        <v>9406129</v>
      </c>
      <c r="I19" s="76">
        <v>-13938841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3486744</v>
      </c>
      <c r="M22" s="84">
        <v>8360276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9613256</v>
      </c>
      <c r="D23" s="63">
        <v>13100000</v>
      </c>
      <c r="E23" s="64">
        <f t="shared" si="0"/>
        <v>3486744</v>
      </c>
      <c r="F23" s="62">
        <v>5439724</v>
      </c>
      <c r="G23" s="63">
        <v>13800000</v>
      </c>
      <c r="H23" s="64">
        <f t="shared" si="1"/>
        <v>8360276</v>
      </c>
      <c r="I23" s="64">
        <v>14560000</v>
      </c>
      <c r="J23" s="29">
        <f t="shared" si="2"/>
        <v>36.2701669444775</v>
      </c>
      <c r="K23" s="30">
        <f t="shared" si="3"/>
        <v>153.68934159159545</v>
      </c>
      <c r="L23" s="83">
        <v>3486744</v>
      </c>
      <c r="M23" s="84">
        <v>8360276</v>
      </c>
      <c r="N23" s="31">
        <f t="shared" si="4"/>
        <v>100</v>
      </c>
      <c r="O23" s="30">
        <f t="shared" si="5"/>
        <v>100</v>
      </c>
      <c r="P23" s="5"/>
      <c r="Q23" s="32"/>
    </row>
    <row r="24" spans="1:17" ht="12.75">
      <c r="A24" s="6" t="s">
        <v>16</v>
      </c>
      <c r="B24" s="28" t="s">
        <v>32</v>
      </c>
      <c r="C24" s="62">
        <v>630000</v>
      </c>
      <c r="D24" s="63">
        <v>630000</v>
      </c>
      <c r="E24" s="64">
        <f t="shared" si="0"/>
        <v>0</v>
      </c>
      <c r="F24" s="62">
        <v>0</v>
      </c>
      <c r="G24" s="63">
        <v>0</v>
      </c>
      <c r="H24" s="64">
        <f t="shared" si="1"/>
        <v>0</v>
      </c>
      <c r="I24" s="64">
        <v>0</v>
      </c>
      <c r="J24" s="29">
        <f t="shared" si="2"/>
        <v>0</v>
      </c>
      <c r="K24" s="30">
        <f t="shared" si="3"/>
        <v>0</v>
      </c>
      <c r="L24" s="83">
        <v>3486744</v>
      </c>
      <c r="M24" s="84">
        <v>8360276</v>
      </c>
      <c r="N24" s="31">
        <f t="shared" si="4"/>
        <v>0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3486744</v>
      </c>
      <c r="M25" s="84">
        <v>8360276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10243256</v>
      </c>
      <c r="D26" s="66">
        <v>13730000</v>
      </c>
      <c r="E26" s="67">
        <f t="shared" si="0"/>
        <v>3486744</v>
      </c>
      <c r="F26" s="65">
        <v>5439724</v>
      </c>
      <c r="G26" s="66">
        <v>13800000</v>
      </c>
      <c r="H26" s="67">
        <f t="shared" si="1"/>
        <v>8360276</v>
      </c>
      <c r="I26" s="67">
        <v>14560000</v>
      </c>
      <c r="J26" s="42">
        <f t="shared" si="2"/>
        <v>34.03941090606346</v>
      </c>
      <c r="K26" s="35">
        <f t="shared" si="3"/>
        <v>153.68934159159545</v>
      </c>
      <c r="L26" s="88">
        <v>3486744</v>
      </c>
      <c r="M26" s="86">
        <v>8360276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175000</v>
      </c>
      <c r="D28" s="63">
        <v>200000</v>
      </c>
      <c r="E28" s="64">
        <f t="shared" si="0"/>
        <v>25000</v>
      </c>
      <c r="F28" s="62">
        <v>185000</v>
      </c>
      <c r="G28" s="63">
        <v>200000</v>
      </c>
      <c r="H28" s="64">
        <f t="shared" si="1"/>
        <v>15000</v>
      </c>
      <c r="I28" s="64">
        <v>200000</v>
      </c>
      <c r="J28" s="29">
        <f t="shared" si="2"/>
        <v>14.285714285714285</v>
      </c>
      <c r="K28" s="30">
        <f t="shared" si="3"/>
        <v>8.108108108108109</v>
      </c>
      <c r="L28" s="83">
        <v>3486744</v>
      </c>
      <c r="M28" s="84">
        <v>8360276</v>
      </c>
      <c r="N28" s="31">
        <f t="shared" si="4"/>
        <v>0.7170013055159771</v>
      </c>
      <c r="O28" s="30">
        <f t="shared" si="5"/>
        <v>0.1794199138880104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3486744</v>
      </c>
      <c r="M29" s="84">
        <v>8360276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3486744</v>
      </c>
      <c r="M30" s="84">
        <v>8360276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3486744</v>
      </c>
      <c r="M31" s="84">
        <v>8360276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10068256</v>
      </c>
      <c r="D32" s="63">
        <v>13530000</v>
      </c>
      <c r="E32" s="64">
        <f t="shared" si="0"/>
        <v>3461744</v>
      </c>
      <c r="F32" s="62">
        <v>5254724</v>
      </c>
      <c r="G32" s="63">
        <v>13600000</v>
      </c>
      <c r="H32" s="64">
        <f t="shared" si="1"/>
        <v>8345276</v>
      </c>
      <c r="I32" s="64">
        <v>14360000</v>
      </c>
      <c r="J32" s="29">
        <f t="shared" si="2"/>
        <v>34.38275705345593</v>
      </c>
      <c r="K32" s="30">
        <f t="shared" si="3"/>
        <v>158.81473508408814</v>
      </c>
      <c r="L32" s="83">
        <v>3486744</v>
      </c>
      <c r="M32" s="84">
        <v>8360276</v>
      </c>
      <c r="N32" s="31">
        <f t="shared" si="4"/>
        <v>99.28299869448402</v>
      </c>
      <c r="O32" s="30">
        <f t="shared" si="5"/>
        <v>99.82058008611199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10243256</v>
      </c>
      <c r="D33" s="81">
        <v>13730000</v>
      </c>
      <c r="E33" s="82">
        <f t="shared" si="0"/>
        <v>3486744</v>
      </c>
      <c r="F33" s="80">
        <v>5439724</v>
      </c>
      <c r="G33" s="81">
        <v>13800000</v>
      </c>
      <c r="H33" s="82">
        <f t="shared" si="1"/>
        <v>8360276</v>
      </c>
      <c r="I33" s="82">
        <v>14560000</v>
      </c>
      <c r="J33" s="57">
        <f t="shared" si="2"/>
        <v>34.03941090606346</v>
      </c>
      <c r="K33" s="58">
        <f t="shared" si="3"/>
        <v>153.68934159159545</v>
      </c>
      <c r="L33" s="95">
        <v>3486744</v>
      </c>
      <c r="M33" s="96">
        <v>8360276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81735532</v>
      </c>
      <c r="D8" s="63">
        <v>83290495</v>
      </c>
      <c r="E8" s="64">
        <f>$D8-$C8</f>
        <v>1554963</v>
      </c>
      <c r="F8" s="62">
        <v>85822316</v>
      </c>
      <c r="G8" s="63">
        <v>89120830</v>
      </c>
      <c r="H8" s="64">
        <f>$G8-$F8</f>
        <v>3298514</v>
      </c>
      <c r="I8" s="64">
        <v>96250498</v>
      </c>
      <c r="J8" s="29">
        <f>IF(($C8=0),0,(($E8/$C8)*100))</f>
        <v>1.9024321026013506</v>
      </c>
      <c r="K8" s="30">
        <f>IF(($F8=0),0,(($H8/$F8)*100))</f>
        <v>3.8434222632724104</v>
      </c>
      <c r="L8" s="83">
        <v>60642011</v>
      </c>
      <c r="M8" s="84">
        <v>2979006</v>
      </c>
      <c r="N8" s="31">
        <f>IF(($L8=0),0,(($E8/$L8)*100))</f>
        <v>2.56416793301924</v>
      </c>
      <c r="O8" s="30">
        <f>IF(($M8=0),0,(($H8/$M8)*100))</f>
        <v>110.72532247333507</v>
      </c>
      <c r="P8" s="5"/>
      <c r="Q8" s="32"/>
    </row>
    <row r="9" spans="1:17" ht="12.75">
      <c r="A9" s="2" t="s">
        <v>16</v>
      </c>
      <c r="B9" s="28" t="s">
        <v>19</v>
      </c>
      <c r="C9" s="62">
        <v>369227475</v>
      </c>
      <c r="D9" s="63">
        <v>413771939</v>
      </c>
      <c r="E9" s="64">
        <f>$D9-$C9</f>
        <v>44544464</v>
      </c>
      <c r="F9" s="62">
        <v>402695876</v>
      </c>
      <c r="G9" s="63">
        <v>448049986</v>
      </c>
      <c r="H9" s="64">
        <f>$G9-$F9</f>
        <v>45354110</v>
      </c>
      <c r="I9" s="64">
        <v>485188438</v>
      </c>
      <c r="J9" s="29">
        <f>IF(($C9=0),0,(($E9/$C9)*100))</f>
        <v>12.06423330224816</v>
      </c>
      <c r="K9" s="30">
        <f>IF(($F9=0),0,(($H9/$F9)*100))</f>
        <v>11.262620926368761</v>
      </c>
      <c r="L9" s="83">
        <v>60642011</v>
      </c>
      <c r="M9" s="84">
        <v>2979006</v>
      </c>
      <c r="N9" s="31">
        <f>IF(($L9=0),0,(($E9/$L9)*100))</f>
        <v>73.45479357536477</v>
      </c>
      <c r="O9" s="30">
        <f>IF(($M9=0),0,(($H9/$M9)*100))</f>
        <v>1522.4578265367709</v>
      </c>
      <c r="P9" s="5"/>
      <c r="Q9" s="32"/>
    </row>
    <row r="10" spans="1:17" ht="12.75">
      <c r="A10" s="2" t="s">
        <v>16</v>
      </c>
      <c r="B10" s="28" t="s">
        <v>20</v>
      </c>
      <c r="C10" s="62">
        <v>191117876</v>
      </c>
      <c r="D10" s="63">
        <v>205660460</v>
      </c>
      <c r="E10" s="64">
        <f aca="true" t="shared" si="0" ref="E10:E33">$D10-$C10</f>
        <v>14542584</v>
      </c>
      <c r="F10" s="62">
        <v>232447126</v>
      </c>
      <c r="G10" s="63">
        <v>186773508</v>
      </c>
      <c r="H10" s="64">
        <f aca="true" t="shared" si="1" ref="H10:H33">$G10-$F10</f>
        <v>-45673618</v>
      </c>
      <c r="I10" s="64">
        <v>188188463</v>
      </c>
      <c r="J10" s="29">
        <f aca="true" t="shared" si="2" ref="J10:J33">IF(($C10=0),0,(($E10/$C10)*100))</f>
        <v>7.609222279134162</v>
      </c>
      <c r="K10" s="30">
        <f aca="true" t="shared" si="3" ref="K10:K33">IF(($F10=0),0,(($H10/$F10)*100))</f>
        <v>-19.64903536815508</v>
      </c>
      <c r="L10" s="83">
        <v>60642011</v>
      </c>
      <c r="M10" s="84">
        <v>2979006</v>
      </c>
      <c r="N10" s="31">
        <f aca="true" t="shared" si="4" ref="N10:N33">IF(($L10=0),0,(($E10/$L10)*100))</f>
        <v>23.981038491615987</v>
      </c>
      <c r="O10" s="30">
        <f aca="true" t="shared" si="5" ref="O10:O33">IF(($M10=0),0,(($H10/$M10)*100))</f>
        <v>-1533.183149010106</v>
      </c>
      <c r="P10" s="5"/>
      <c r="Q10" s="32"/>
    </row>
    <row r="11" spans="1:17" ht="16.5">
      <c r="A11" s="6" t="s">
        <v>16</v>
      </c>
      <c r="B11" s="33" t="s">
        <v>21</v>
      </c>
      <c r="C11" s="65">
        <v>642080883</v>
      </c>
      <c r="D11" s="66">
        <v>702722894</v>
      </c>
      <c r="E11" s="67">
        <f t="shared" si="0"/>
        <v>60642011</v>
      </c>
      <c r="F11" s="65">
        <v>720965318</v>
      </c>
      <c r="G11" s="66">
        <v>723944324</v>
      </c>
      <c r="H11" s="67">
        <f t="shared" si="1"/>
        <v>2979006</v>
      </c>
      <c r="I11" s="67">
        <v>769627399</v>
      </c>
      <c r="J11" s="34">
        <f t="shared" si="2"/>
        <v>9.444606217936565</v>
      </c>
      <c r="K11" s="35">
        <f t="shared" si="3"/>
        <v>0.4131968522790995</v>
      </c>
      <c r="L11" s="85">
        <v>60642011</v>
      </c>
      <c r="M11" s="86">
        <v>2979006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242400794</v>
      </c>
      <c r="D13" s="63">
        <v>237025485</v>
      </c>
      <c r="E13" s="64">
        <f t="shared" si="0"/>
        <v>-5375309</v>
      </c>
      <c r="F13" s="62">
        <v>262677671</v>
      </c>
      <c r="G13" s="63">
        <v>248885462</v>
      </c>
      <c r="H13" s="64">
        <f t="shared" si="1"/>
        <v>-13792209</v>
      </c>
      <c r="I13" s="64">
        <v>263821013</v>
      </c>
      <c r="J13" s="29">
        <f t="shared" si="2"/>
        <v>-2.2175294524819087</v>
      </c>
      <c r="K13" s="30">
        <f t="shared" si="3"/>
        <v>-5.250621016812654</v>
      </c>
      <c r="L13" s="83">
        <v>45466687</v>
      </c>
      <c r="M13" s="84">
        <v>-27447918</v>
      </c>
      <c r="N13" s="31">
        <f t="shared" si="4"/>
        <v>-11.822521838901523</v>
      </c>
      <c r="O13" s="30">
        <f t="shared" si="5"/>
        <v>50.24865273934438</v>
      </c>
      <c r="P13" s="5"/>
      <c r="Q13" s="32"/>
    </row>
    <row r="14" spans="1:17" ht="12.75">
      <c r="A14" s="2" t="s">
        <v>16</v>
      </c>
      <c r="B14" s="28" t="s">
        <v>24</v>
      </c>
      <c r="C14" s="62">
        <v>47669897</v>
      </c>
      <c r="D14" s="63">
        <v>63750387</v>
      </c>
      <c r="E14" s="64">
        <f t="shared" si="0"/>
        <v>16080490</v>
      </c>
      <c r="F14" s="62">
        <v>50416268</v>
      </c>
      <c r="G14" s="63">
        <v>57828729</v>
      </c>
      <c r="H14" s="64">
        <f t="shared" si="1"/>
        <v>7412461</v>
      </c>
      <c r="I14" s="64">
        <v>61399069</v>
      </c>
      <c r="J14" s="29">
        <f t="shared" si="2"/>
        <v>33.733007646313986</v>
      </c>
      <c r="K14" s="30">
        <f t="shared" si="3"/>
        <v>14.702518242722764</v>
      </c>
      <c r="L14" s="83">
        <v>45466687</v>
      </c>
      <c r="M14" s="84">
        <v>-27447918</v>
      </c>
      <c r="N14" s="31">
        <f t="shared" si="4"/>
        <v>35.36763081066364</v>
      </c>
      <c r="O14" s="30">
        <f t="shared" si="5"/>
        <v>-27.005549200489448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45466687</v>
      </c>
      <c r="M15" s="84">
        <v>-27447918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252870942</v>
      </c>
      <c r="D16" s="63">
        <v>285788598</v>
      </c>
      <c r="E16" s="64">
        <f t="shared" si="0"/>
        <v>32917656</v>
      </c>
      <c r="F16" s="62">
        <v>279144232</v>
      </c>
      <c r="G16" s="63">
        <v>311223783</v>
      </c>
      <c r="H16" s="64">
        <f t="shared" si="1"/>
        <v>32079551</v>
      </c>
      <c r="I16" s="64">
        <v>338922700</v>
      </c>
      <c r="J16" s="29">
        <f t="shared" si="2"/>
        <v>13.017571627506335</v>
      </c>
      <c r="K16" s="30">
        <f t="shared" si="3"/>
        <v>11.492105987703159</v>
      </c>
      <c r="L16" s="83">
        <v>45466687</v>
      </c>
      <c r="M16" s="84">
        <v>-27447918</v>
      </c>
      <c r="N16" s="31">
        <f t="shared" si="4"/>
        <v>72.39950427881406</v>
      </c>
      <c r="O16" s="30">
        <f t="shared" si="5"/>
        <v>-116.87425982546289</v>
      </c>
      <c r="P16" s="5"/>
      <c r="Q16" s="32"/>
    </row>
    <row r="17" spans="1:17" ht="12.75">
      <c r="A17" s="2" t="s">
        <v>16</v>
      </c>
      <c r="B17" s="28" t="s">
        <v>26</v>
      </c>
      <c r="C17" s="62">
        <v>186513573</v>
      </c>
      <c r="D17" s="63">
        <v>188357423</v>
      </c>
      <c r="E17" s="64">
        <f t="shared" si="0"/>
        <v>1843850</v>
      </c>
      <c r="F17" s="62">
        <v>223699941</v>
      </c>
      <c r="G17" s="63">
        <v>170552220</v>
      </c>
      <c r="H17" s="64">
        <f t="shared" si="1"/>
        <v>-53147721</v>
      </c>
      <c r="I17" s="64">
        <v>176649183</v>
      </c>
      <c r="J17" s="41">
        <f t="shared" si="2"/>
        <v>0.9885875705142381</v>
      </c>
      <c r="K17" s="30">
        <f t="shared" si="3"/>
        <v>-23.75848682052178</v>
      </c>
      <c r="L17" s="87">
        <v>45466687</v>
      </c>
      <c r="M17" s="84">
        <v>-27447918</v>
      </c>
      <c r="N17" s="31">
        <f t="shared" si="4"/>
        <v>4.055386749423814</v>
      </c>
      <c r="O17" s="30">
        <f t="shared" si="5"/>
        <v>193.63115628660796</v>
      </c>
      <c r="P17" s="5"/>
      <c r="Q17" s="32"/>
    </row>
    <row r="18" spans="1:17" ht="16.5">
      <c r="A18" s="2" t="s">
        <v>16</v>
      </c>
      <c r="B18" s="33" t="s">
        <v>27</v>
      </c>
      <c r="C18" s="65">
        <v>729455206</v>
      </c>
      <c r="D18" s="66">
        <v>774921893</v>
      </c>
      <c r="E18" s="67">
        <f t="shared" si="0"/>
        <v>45466687</v>
      </c>
      <c r="F18" s="65">
        <v>815938112</v>
      </c>
      <c r="G18" s="66">
        <v>788490194</v>
      </c>
      <c r="H18" s="67">
        <f t="shared" si="1"/>
        <v>-27447918</v>
      </c>
      <c r="I18" s="67">
        <v>840791965</v>
      </c>
      <c r="J18" s="42">
        <f t="shared" si="2"/>
        <v>6.2329649066895545</v>
      </c>
      <c r="K18" s="35">
        <f t="shared" si="3"/>
        <v>-3.363970575258531</v>
      </c>
      <c r="L18" s="88">
        <v>45466687</v>
      </c>
      <c r="M18" s="86">
        <v>-27447918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-87374323</v>
      </c>
      <c r="D19" s="72">
        <v>-72198999</v>
      </c>
      <c r="E19" s="73">
        <f t="shared" si="0"/>
        <v>15175324</v>
      </c>
      <c r="F19" s="74">
        <v>-94972794</v>
      </c>
      <c r="G19" s="75">
        <v>-64545870</v>
      </c>
      <c r="H19" s="76">
        <f t="shared" si="1"/>
        <v>30426924</v>
      </c>
      <c r="I19" s="76">
        <v>-71164566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-45101212</v>
      </c>
      <c r="M22" s="84">
        <v>31743914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13736965</v>
      </c>
      <c r="D23" s="63">
        <v>14156965</v>
      </c>
      <c r="E23" s="64">
        <f t="shared" si="0"/>
        <v>420000</v>
      </c>
      <c r="F23" s="62">
        <v>10173043</v>
      </c>
      <c r="G23" s="63">
        <v>12080000</v>
      </c>
      <c r="H23" s="64">
        <f t="shared" si="1"/>
        <v>1906957</v>
      </c>
      <c r="I23" s="64">
        <v>1130000</v>
      </c>
      <c r="J23" s="29">
        <f t="shared" si="2"/>
        <v>3.0574439113734364</v>
      </c>
      <c r="K23" s="30">
        <f t="shared" si="3"/>
        <v>18.745197479259648</v>
      </c>
      <c r="L23" s="83">
        <v>-45101212</v>
      </c>
      <c r="M23" s="84">
        <v>31743914</v>
      </c>
      <c r="N23" s="31">
        <f t="shared" si="4"/>
        <v>-0.9312388323400266</v>
      </c>
      <c r="O23" s="30">
        <f t="shared" si="5"/>
        <v>6.0073152919958135</v>
      </c>
      <c r="P23" s="5"/>
      <c r="Q23" s="32"/>
    </row>
    <row r="24" spans="1:17" ht="12.75">
      <c r="A24" s="6" t="s">
        <v>16</v>
      </c>
      <c r="B24" s="28" t="s">
        <v>32</v>
      </c>
      <c r="C24" s="62">
        <v>120458696</v>
      </c>
      <c r="D24" s="63">
        <v>74937484</v>
      </c>
      <c r="E24" s="64">
        <f t="shared" si="0"/>
        <v>-45521212</v>
      </c>
      <c r="F24" s="62">
        <v>28166522</v>
      </c>
      <c r="G24" s="63">
        <v>58003479</v>
      </c>
      <c r="H24" s="64">
        <f t="shared" si="1"/>
        <v>29836957</v>
      </c>
      <c r="I24" s="64">
        <v>26360000</v>
      </c>
      <c r="J24" s="29">
        <f t="shared" si="2"/>
        <v>-37.789892728043476</v>
      </c>
      <c r="K24" s="30">
        <f t="shared" si="3"/>
        <v>105.93056892150192</v>
      </c>
      <c r="L24" s="83">
        <v>-45101212</v>
      </c>
      <c r="M24" s="84">
        <v>31743914</v>
      </c>
      <c r="N24" s="31">
        <f t="shared" si="4"/>
        <v>100.93123883234003</v>
      </c>
      <c r="O24" s="30">
        <f t="shared" si="5"/>
        <v>93.99268470800418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-45101212</v>
      </c>
      <c r="M25" s="84">
        <v>31743914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134195661</v>
      </c>
      <c r="D26" s="66">
        <v>89094449</v>
      </c>
      <c r="E26" s="67">
        <f t="shared" si="0"/>
        <v>-45101212</v>
      </c>
      <c r="F26" s="65">
        <v>38339565</v>
      </c>
      <c r="G26" s="66">
        <v>70083479</v>
      </c>
      <c r="H26" s="67">
        <f t="shared" si="1"/>
        <v>31743914</v>
      </c>
      <c r="I26" s="67">
        <v>27490000</v>
      </c>
      <c r="J26" s="42">
        <f t="shared" si="2"/>
        <v>-33.608547149672745</v>
      </c>
      <c r="K26" s="35">
        <f t="shared" si="3"/>
        <v>82.79675056302803</v>
      </c>
      <c r="L26" s="88">
        <v>-45101212</v>
      </c>
      <c r="M26" s="86">
        <v>31743914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39990348</v>
      </c>
      <c r="D28" s="63">
        <v>21135257</v>
      </c>
      <c r="E28" s="64">
        <f t="shared" si="0"/>
        <v>-18855091</v>
      </c>
      <c r="F28" s="62">
        <v>9526177</v>
      </c>
      <c r="G28" s="63">
        <v>29075742</v>
      </c>
      <c r="H28" s="64">
        <f t="shared" si="1"/>
        <v>19549565</v>
      </c>
      <c r="I28" s="64">
        <v>7000000</v>
      </c>
      <c r="J28" s="29">
        <f t="shared" si="2"/>
        <v>-47.149104578934896</v>
      </c>
      <c r="K28" s="30">
        <f t="shared" si="3"/>
        <v>205.21941803096877</v>
      </c>
      <c r="L28" s="83">
        <v>-44951212</v>
      </c>
      <c r="M28" s="84">
        <v>31793914</v>
      </c>
      <c r="N28" s="31">
        <f t="shared" si="4"/>
        <v>41.945678795045616</v>
      </c>
      <c r="O28" s="30">
        <f t="shared" si="5"/>
        <v>61.48838736872724</v>
      </c>
      <c r="P28" s="5"/>
      <c r="Q28" s="32"/>
    </row>
    <row r="29" spans="1:17" ht="12.75">
      <c r="A29" s="6" t="s">
        <v>16</v>
      </c>
      <c r="B29" s="28" t="s">
        <v>36</v>
      </c>
      <c r="C29" s="62">
        <v>5065217</v>
      </c>
      <c r="D29" s="63">
        <v>13162608</v>
      </c>
      <c r="E29" s="64">
        <f t="shared" si="0"/>
        <v>8097391</v>
      </c>
      <c r="F29" s="62">
        <v>8000000</v>
      </c>
      <c r="G29" s="63">
        <v>6714783</v>
      </c>
      <c r="H29" s="64">
        <f t="shared" si="1"/>
        <v>-1285217</v>
      </c>
      <c r="I29" s="64">
        <v>3478261</v>
      </c>
      <c r="J29" s="29">
        <f t="shared" si="2"/>
        <v>159.86266728552795</v>
      </c>
      <c r="K29" s="30">
        <f t="shared" si="3"/>
        <v>-16.0652125</v>
      </c>
      <c r="L29" s="83">
        <v>-44951212</v>
      </c>
      <c r="M29" s="84">
        <v>31793914</v>
      </c>
      <c r="N29" s="31">
        <f t="shared" si="4"/>
        <v>-18.01373231048809</v>
      </c>
      <c r="O29" s="30">
        <f t="shared" si="5"/>
        <v>-4.042336530192539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-44951212</v>
      </c>
      <c r="M30" s="84">
        <v>31793914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65124348</v>
      </c>
      <c r="D31" s="63">
        <v>27343742</v>
      </c>
      <c r="E31" s="64">
        <f t="shared" si="0"/>
        <v>-37780606</v>
      </c>
      <c r="F31" s="62">
        <v>6158260</v>
      </c>
      <c r="G31" s="63">
        <v>16470435</v>
      </c>
      <c r="H31" s="64">
        <f t="shared" si="1"/>
        <v>10312175</v>
      </c>
      <c r="I31" s="64">
        <v>8237391</v>
      </c>
      <c r="J31" s="29">
        <f t="shared" si="2"/>
        <v>-58.01302763138604</v>
      </c>
      <c r="K31" s="30">
        <f t="shared" si="3"/>
        <v>167.45273827347336</v>
      </c>
      <c r="L31" s="83">
        <v>-44951212</v>
      </c>
      <c r="M31" s="84">
        <v>31793914</v>
      </c>
      <c r="N31" s="31">
        <f t="shared" si="4"/>
        <v>84.04802522343557</v>
      </c>
      <c r="O31" s="30">
        <f t="shared" si="5"/>
        <v>32.434430690099994</v>
      </c>
      <c r="P31" s="5"/>
      <c r="Q31" s="32"/>
    </row>
    <row r="32" spans="1:17" ht="12.75">
      <c r="A32" s="6" t="s">
        <v>16</v>
      </c>
      <c r="B32" s="28" t="s">
        <v>39</v>
      </c>
      <c r="C32" s="62">
        <v>24015748</v>
      </c>
      <c r="D32" s="63">
        <v>27602842</v>
      </c>
      <c r="E32" s="64">
        <f t="shared" si="0"/>
        <v>3587094</v>
      </c>
      <c r="F32" s="62">
        <v>14655128</v>
      </c>
      <c r="G32" s="63">
        <v>17872519</v>
      </c>
      <c r="H32" s="64">
        <f t="shared" si="1"/>
        <v>3217391</v>
      </c>
      <c r="I32" s="64">
        <v>8824348</v>
      </c>
      <c r="J32" s="29">
        <f t="shared" si="2"/>
        <v>14.936424216310066</v>
      </c>
      <c r="K32" s="30">
        <f t="shared" si="3"/>
        <v>21.954028651268008</v>
      </c>
      <c r="L32" s="83">
        <v>-44951212</v>
      </c>
      <c r="M32" s="84">
        <v>31793914</v>
      </c>
      <c r="N32" s="31">
        <f t="shared" si="4"/>
        <v>-7.979971707993101</v>
      </c>
      <c r="O32" s="30">
        <f t="shared" si="5"/>
        <v>10.119518471365305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134195661</v>
      </c>
      <c r="D33" s="81">
        <v>89244449</v>
      </c>
      <c r="E33" s="82">
        <f t="shared" si="0"/>
        <v>-44951212</v>
      </c>
      <c r="F33" s="80">
        <v>38339565</v>
      </c>
      <c r="G33" s="81">
        <v>70133479</v>
      </c>
      <c r="H33" s="82">
        <f t="shared" si="1"/>
        <v>31793914</v>
      </c>
      <c r="I33" s="82">
        <v>27540000</v>
      </c>
      <c r="J33" s="57">
        <f t="shared" si="2"/>
        <v>-33.496770063228794</v>
      </c>
      <c r="K33" s="58">
        <f t="shared" si="3"/>
        <v>82.92716414492443</v>
      </c>
      <c r="L33" s="95">
        <v>-44951212</v>
      </c>
      <c r="M33" s="96">
        <v>31793914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2021-09-23T12:35:36Z</dcterms:created>
  <dcterms:modified xsi:type="dcterms:W3CDTF">2021-09-23T12:37:16Z</dcterms:modified>
  <cp:category/>
  <cp:version/>
  <cp:contentType/>
  <cp:contentStatus/>
</cp:coreProperties>
</file>